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atabase\環日データベース\データベース\工藤\"/>
    </mc:Choice>
  </mc:AlternateContent>
  <xr:revisionPtr revIDLastSave="0" documentId="13_ncr:1_{F87D39DF-C42B-47B4-A4F5-47509A9D40C8}" xr6:coauthVersionLast="46" xr6:coauthVersionMax="46" xr10:uidLastSave="{00000000-0000-0000-0000-000000000000}"/>
  <bookViews>
    <workbookView xWindow="-108" yWindow="-108" windowWidth="30936" windowHeight="16896" xr2:uid="{00000000-000D-0000-FFFF-FFFF00000000}"/>
  </bookViews>
  <sheets>
    <sheet name="data" sheetId="1" r:id="rId1"/>
    <sheet name="Method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7" i="1" l="1"/>
  <c r="N36" i="1"/>
  <c r="N43" i="1"/>
  <c r="N49" i="1"/>
  <c r="N35" i="1"/>
  <c r="N34" i="1"/>
  <c r="N56" i="1"/>
  <c r="N55" i="1"/>
  <c r="N42" i="1"/>
  <c r="N41" i="1"/>
  <c r="N48" i="1"/>
  <c r="N47" i="1"/>
  <c r="N54" i="1"/>
  <c r="N53" i="1"/>
  <c r="N46" i="1"/>
  <c r="N45" i="1"/>
  <c r="N39" i="1"/>
  <c r="N38" i="1"/>
  <c r="N40" i="1"/>
  <c r="N44" i="1"/>
  <c r="N52" i="1"/>
  <c r="N51" i="1"/>
  <c r="N50" i="1"/>
</calcChain>
</file>

<file path=xl/sharedStrings.xml><?xml version="1.0" encoding="utf-8"?>
<sst xmlns="http://schemas.openxmlformats.org/spreadsheetml/2006/main" count="801" uniqueCount="101">
  <si>
    <t>Order</t>
    <phoneticPr fontId="18"/>
  </si>
  <si>
    <t>Family</t>
    <phoneticPr fontId="18"/>
  </si>
  <si>
    <t>Species</t>
    <phoneticPr fontId="18"/>
  </si>
  <si>
    <t>Geodetic_datum</t>
    <phoneticPr fontId="18"/>
  </si>
  <si>
    <t>Prefecture</t>
    <phoneticPr fontId="18"/>
  </si>
  <si>
    <t>Country</t>
    <phoneticPr fontId="18"/>
  </si>
  <si>
    <t>Site_no</t>
    <phoneticPr fontId="18"/>
  </si>
  <si>
    <t>Sampling_day
(YYYY/MM/DD)</t>
    <phoneticPr fontId="18"/>
  </si>
  <si>
    <t>Site_id</t>
    <phoneticPr fontId="18"/>
  </si>
  <si>
    <t>和名</t>
    <rPh sb="0" eb="2">
      <t>ワメイ</t>
    </rPh>
    <phoneticPr fontId="18"/>
  </si>
  <si>
    <t>Latitude (DEG)</t>
    <phoneticPr fontId="18"/>
  </si>
  <si>
    <t>Longitude (DEG)</t>
    <phoneticPr fontId="18"/>
  </si>
  <si>
    <t>Photo name</t>
    <phoneticPr fontId="18"/>
  </si>
  <si>
    <t>Reference 
(if published)</t>
    <phoneticPr fontId="18"/>
  </si>
  <si>
    <t>Specimen
(repository)</t>
    <phoneticPr fontId="18"/>
  </si>
  <si>
    <t>Collector
(full name)</t>
    <phoneticPr fontId="18"/>
  </si>
  <si>
    <t>シグナルザリガニ</t>
    <phoneticPr fontId="18"/>
  </si>
  <si>
    <t>Astacidae</t>
    <phoneticPr fontId="18"/>
  </si>
  <si>
    <t>Decapoda</t>
    <phoneticPr fontId="18"/>
  </si>
  <si>
    <t>日本</t>
    <rPh sb="0" eb="2">
      <t>ニホン</t>
    </rPh>
    <phoneticPr fontId="18"/>
  </si>
  <si>
    <t>北海道</t>
    <rPh sb="0" eb="3">
      <t>ホッカイドウ</t>
    </rPh>
    <phoneticPr fontId="18"/>
  </si>
  <si>
    <t>洞爺湖</t>
    <rPh sb="0" eb="3">
      <t>トウヤコ</t>
    </rPh>
    <phoneticPr fontId="18"/>
  </si>
  <si>
    <t>Pacifastacus leniusculus</t>
    <phoneticPr fontId="18"/>
  </si>
  <si>
    <t>日本</t>
    <rPh sb="0" eb="2">
      <t>ニホン</t>
    </rPh>
    <phoneticPr fontId="18"/>
  </si>
  <si>
    <t>北海道</t>
    <rPh sb="0" eb="3">
      <t>ホッカイドウ</t>
    </rPh>
    <phoneticPr fontId="18"/>
  </si>
  <si>
    <t>NA</t>
    <phoneticPr fontId="18"/>
  </si>
  <si>
    <t>Abandance(CPUE)</t>
    <phoneticPr fontId="18"/>
  </si>
  <si>
    <t>NA</t>
    <phoneticPr fontId="18"/>
  </si>
  <si>
    <t>日本</t>
    <rPh sb="0" eb="2">
      <t>ニホン</t>
    </rPh>
    <phoneticPr fontId="18"/>
  </si>
  <si>
    <t>北海道</t>
    <rPh sb="0" eb="3">
      <t>ホッカイドウ</t>
    </rPh>
    <phoneticPr fontId="18"/>
  </si>
  <si>
    <t>石狩川支流江丹別川</t>
    <rPh sb="0" eb="3">
      <t>イシカリガワ</t>
    </rPh>
    <rPh sb="3" eb="5">
      <t>シリュウ</t>
    </rPh>
    <rPh sb="5" eb="9">
      <t>エタンベツガワ</t>
    </rPh>
    <phoneticPr fontId="18"/>
  </si>
  <si>
    <t>支笏湖</t>
    <rPh sb="0" eb="3">
      <t>シコツコ</t>
    </rPh>
    <phoneticPr fontId="18"/>
  </si>
  <si>
    <t>天塩川美深</t>
    <rPh sb="0" eb="3">
      <t>テンシオガワ</t>
    </rPh>
    <rPh sb="3" eb="5">
      <t>ビフカ</t>
    </rPh>
    <phoneticPr fontId="18"/>
  </si>
  <si>
    <t>天塩川音威子府</t>
    <rPh sb="0" eb="3">
      <t>テンシオガワ</t>
    </rPh>
    <rPh sb="3" eb="7">
      <t>オトイネップ</t>
    </rPh>
    <phoneticPr fontId="18"/>
  </si>
  <si>
    <t>枝幸町ペンケナイ川</t>
    <rPh sb="0" eb="1">
      <t>エ</t>
    </rPh>
    <rPh sb="1" eb="2">
      <t>シアワ</t>
    </rPh>
    <rPh sb="2" eb="3">
      <t>マチ</t>
    </rPh>
    <rPh sb="8" eb="9">
      <t>カワ</t>
    </rPh>
    <phoneticPr fontId="18"/>
  </si>
  <si>
    <t>帯広市十勝池</t>
    <rPh sb="0" eb="3">
      <t>オビヒロシ</t>
    </rPh>
    <rPh sb="3" eb="6">
      <t>トカチイケ</t>
    </rPh>
    <phoneticPr fontId="18"/>
  </si>
  <si>
    <t>帯広市機関庫の川</t>
    <rPh sb="0" eb="3">
      <t>オビヒロシ</t>
    </rPh>
    <rPh sb="3" eb="6">
      <t>キカンコ</t>
    </rPh>
    <rPh sb="7" eb="8">
      <t>カワ</t>
    </rPh>
    <phoneticPr fontId="18"/>
  </si>
  <si>
    <t>音更町第二鈴蘭川</t>
    <rPh sb="0" eb="3">
      <t>オトフケマチ</t>
    </rPh>
    <rPh sb="3" eb="5">
      <t>ダイニ</t>
    </rPh>
    <rPh sb="5" eb="8">
      <t>スズランガワ</t>
    </rPh>
    <phoneticPr fontId="18"/>
  </si>
  <si>
    <t>西札内防災ダム湖</t>
    <rPh sb="0" eb="3">
      <t>ニシサツナイ</t>
    </rPh>
    <rPh sb="3" eb="5">
      <t>ボウサイ</t>
    </rPh>
    <rPh sb="7" eb="8">
      <t>コ</t>
    </rPh>
    <phoneticPr fontId="18"/>
  </si>
  <si>
    <t>豊頃町礼文内川</t>
    <rPh sb="0" eb="2">
      <t>トヨコロ</t>
    </rPh>
    <rPh sb="2" eb="3">
      <t>チョウ</t>
    </rPh>
    <rPh sb="3" eb="5">
      <t>レブン</t>
    </rPh>
    <rPh sb="5" eb="7">
      <t>ウチカワ</t>
    </rPh>
    <phoneticPr fontId="18"/>
  </si>
  <si>
    <t>西川潮</t>
    <rPh sb="0" eb="3">
      <t>ニシカワウシオ</t>
    </rPh>
    <phoneticPr fontId="18"/>
  </si>
  <si>
    <t>シュンクシタカラ湖</t>
    <rPh sb="8" eb="9">
      <t>コ</t>
    </rPh>
    <phoneticPr fontId="18"/>
  </si>
  <si>
    <t>釧路川中流域 (塘路川, シラルトロ湖, 達古武湖)</t>
    <rPh sb="0" eb="3">
      <t>クシロガワ</t>
    </rPh>
    <rPh sb="3" eb="6">
      <t>チュウリュウイキ</t>
    </rPh>
    <rPh sb="8" eb="10">
      <t>トウロ</t>
    </rPh>
    <rPh sb="10" eb="11">
      <t>ガワ</t>
    </rPh>
    <rPh sb="18" eb="19">
      <t>コ</t>
    </rPh>
    <rPh sb="21" eb="24">
      <t>タッコブ</t>
    </rPh>
    <rPh sb="24" eb="25">
      <t>コ</t>
    </rPh>
    <phoneticPr fontId="18"/>
  </si>
  <si>
    <t>釧路川下流域</t>
    <rPh sb="0" eb="3">
      <t>クシロガワ</t>
    </rPh>
    <rPh sb="3" eb="6">
      <t>カリュウイキ</t>
    </rPh>
    <phoneticPr fontId="18"/>
  </si>
  <si>
    <t>別寒辺牛川</t>
    <rPh sb="0" eb="1">
      <t>ベツ</t>
    </rPh>
    <rPh sb="1" eb="2">
      <t>カン</t>
    </rPh>
    <rPh sb="2" eb="3">
      <t>ヘン</t>
    </rPh>
    <rPh sb="3" eb="4">
      <t>ウシ</t>
    </rPh>
    <rPh sb="4" eb="5">
      <t>カワ</t>
    </rPh>
    <phoneticPr fontId="18"/>
  </si>
  <si>
    <t>根室明治公園の池</t>
    <rPh sb="0" eb="6">
      <t>ネムロメイジコウエン</t>
    </rPh>
    <rPh sb="7" eb="8">
      <t>イケ</t>
    </rPh>
    <phoneticPr fontId="18"/>
  </si>
  <si>
    <t>標津川</t>
    <rPh sb="0" eb="2">
      <t>シベツ</t>
    </rPh>
    <rPh sb="2" eb="3">
      <t>カワ</t>
    </rPh>
    <phoneticPr fontId="18"/>
  </si>
  <si>
    <t>斜里川水系緑池</t>
    <rPh sb="0" eb="3">
      <t>シャリガワ</t>
    </rPh>
    <rPh sb="3" eb="5">
      <t>スイケイ</t>
    </rPh>
    <rPh sb="5" eb="7">
      <t>ミドリイケ</t>
    </rPh>
    <phoneticPr fontId="18"/>
  </si>
  <si>
    <t>北見市冨里ダム湖</t>
    <rPh sb="0" eb="3">
      <t>キタミシ</t>
    </rPh>
    <rPh sb="3" eb="5">
      <t>トミサト</t>
    </rPh>
    <rPh sb="7" eb="8">
      <t>コ</t>
    </rPh>
    <phoneticPr fontId="18"/>
  </si>
  <si>
    <t>丸瀬布武利ダム湖</t>
    <rPh sb="0" eb="3">
      <t>マルセップ</t>
    </rPh>
    <rPh sb="3" eb="5">
      <t>ムリ</t>
    </rPh>
    <rPh sb="7" eb="8">
      <t>コ</t>
    </rPh>
    <phoneticPr fontId="18"/>
  </si>
  <si>
    <t>然別湖</t>
    <rPh sb="0" eb="3">
      <t>シカリベツコ</t>
    </rPh>
    <phoneticPr fontId="18"/>
  </si>
  <si>
    <t>春採湖</t>
    <rPh sb="0" eb="1">
      <t>ハル</t>
    </rPh>
    <rPh sb="1" eb="2">
      <t>サイ</t>
    </rPh>
    <rPh sb="2" eb="3">
      <t>コ</t>
    </rPh>
    <phoneticPr fontId="18"/>
  </si>
  <si>
    <t>尾幌川</t>
    <rPh sb="0" eb="2">
      <t>オボロ</t>
    </rPh>
    <rPh sb="2" eb="3">
      <t>ガワ</t>
    </rPh>
    <phoneticPr fontId="18"/>
  </si>
  <si>
    <t>福島県</t>
    <rPh sb="0" eb="3">
      <t>フクシマケン</t>
    </rPh>
    <phoneticPr fontId="18"/>
  </si>
  <si>
    <t>桧原湖</t>
    <rPh sb="0" eb="3">
      <t>ヒバラコ</t>
    </rPh>
    <phoneticPr fontId="18"/>
  </si>
  <si>
    <t>小野川湖</t>
    <rPh sb="0" eb="4">
      <t>オノガワコ</t>
    </rPh>
    <phoneticPr fontId="18"/>
  </si>
  <si>
    <t>秋元湖</t>
    <rPh sb="0" eb="3">
      <t>アキモトコ</t>
    </rPh>
    <phoneticPr fontId="18"/>
  </si>
  <si>
    <t>明科の用排水路</t>
    <rPh sb="0" eb="2">
      <t>アキシナ</t>
    </rPh>
    <rPh sb="3" eb="7">
      <t>ヨウハイスイロ</t>
    </rPh>
    <phoneticPr fontId="18"/>
  </si>
  <si>
    <t>長野県</t>
    <rPh sb="0" eb="3">
      <t>ナガノケン</t>
    </rPh>
    <phoneticPr fontId="18"/>
  </si>
  <si>
    <t>淡海湖</t>
    <rPh sb="0" eb="2">
      <t>タンカイ</t>
    </rPh>
    <rPh sb="2" eb="3">
      <t>コ</t>
    </rPh>
    <phoneticPr fontId="18"/>
  </si>
  <si>
    <t>滋賀県</t>
    <rPh sb="0" eb="3">
      <t>シガケン</t>
    </rPh>
    <phoneticPr fontId="18"/>
  </si>
  <si>
    <t>2005*</t>
    <phoneticPr fontId="18"/>
  </si>
  <si>
    <t>2006*</t>
    <phoneticPr fontId="18"/>
  </si>
  <si>
    <t>1995*</t>
    <phoneticPr fontId="18"/>
  </si>
  <si>
    <t>2000*</t>
    <phoneticPr fontId="18"/>
  </si>
  <si>
    <t>2004*</t>
    <phoneticPr fontId="18"/>
  </si>
  <si>
    <t>mid 1980s*</t>
    <phoneticPr fontId="18"/>
  </si>
  <si>
    <t>1978/1979*</t>
    <phoneticPr fontId="18"/>
  </si>
  <si>
    <t>1992*</t>
    <phoneticPr fontId="18"/>
  </si>
  <si>
    <t>1984 or before*</t>
    <phoneticPr fontId="18"/>
  </si>
  <si>
    <t>1993*</t>
    <phoneticPr fontId="18"/>
  </si>
  <si>
    <t>2004/2005*</t>
    <phoneticPr fontId="18"/>
  </si>
  <si>
    <t>1998*</t>
    <phoneticPr fontId="18"/>
  </si>
  <si>
    <t>NA*</t>
    <phoneticPr fontId="18"/>
  </si>
  <si>
    <t>Remarks</t>
    <phoneticPr fontId="18"/>
  </si>
  <si>
    <t>NA</t>
    <phoneticPr fontId="18"/>
  </si>
  <si>
    <t>WGS84</t>
  </si>
  <si>
    <t>WGS84</t>
    <phoneticPr fontId="18"/>
  </si>
  <si>
    <t>日本</t>
    <rPh sb="0" eb="2">
      <t>ニホン</t>
    </rPh>
    <phoneticPr fontId="18"/>
  </si>
  <si>
    <t>北海道</t>
    <rPh sb="0" eb="3">
      <t>ホッカイドウ</t>
    </rPh>
    <phoneticPr fontId="18"/>
  </si>
  <si>
    <t>長野県</t>
    <rPh sb="0" eb="3">
      <t>ナガノケン</t>
    </rPh>
    <phoneticPr fontId="18"/>
  </si>
  <si>
    <t>どう18基</t>
    <rPh sb="4" eb="5">
      <t>キ</t>
    </rPh>
    <phoneticPr fontId="18"/>
  </si>
  <si>
    <t>どう17基</t>
    <rPh sb="4" eb="5">
      <t>キ</t>
    </rPh>
    <phoneticPr fontId="18"/>
  </si>
  <si>
    <t>どう17基+袋網2枚</t>
    <rPh sb="4" eb="5">
      <t>キ</t>
    </rPh>
    <rPh sb="6" eb="8">
      <t>フクロアミ</t>
    </rPh>
    <rPh sb="9" eb="10">
      <t>マイ</t>
    </rPh>
    <phoneticPr fontId="18"/>
  </si>
  <si>
    <t>どう6基</t>
    <rPh sb="3" eb="4">
      <t>キ</t>
    </rPh>
    <phoneticPr fontId="18"/>
  </si>
  <si>
    <t>*侵入年</t>
    <rPh sb="1" eb="4">
      <t>シンニュウネン</t>
    </rPh>
    <phoneticPr fontId="18"/>
  </si>
  <si>
    <t>どう10-22基</t>
    <rPh sb="7" eb="8">
      <t>キ</t>
    </rPh>
    <phoneticPr fontId="18"/>
  </si>
  <si>
    <t>-</t>
    <phoneticPr fontId="18"/>
  </si>
  <si>
    <t>採集日に*がついているものは侵入年および導入年である。</t>
    <rPh sb="0" eb="2">
      <t>サイシュウ</t>
    </rPh>
    <rPh sb="2" eb="3">
      <t>ヒ</t>
    </rPh>
    <rPh sb="14" eb="16">
      <t>シンニュウ</t>
    </rPh>
    <rPh sb="16" eb="17">
      <t>ネン</t>
    </rPh>
    <rPh sb="20" eb="23">
      <t>ドウニュウネン</t>
    </rPh>
    <phoneticPr fontId="18"/>
  </si>
  <si>
    <t>阿寒湖</t>
    <rPh sb="0" eb="3">
      <t>アカンコ</t>
    </rPh>
    <phoneticPr fontId="18"/>
  </si>
  <si>
    <t>屈斜路湖</t>
    <rPh sb="0" eb="4">
      <t>クッシャロコ</t>
    </rPh>
    <phoneticPr fontId="18"/>
  </si>
  <si>
    <t>摩周湖</t>
    <rPh sb="0" eb="3">
      <t>マシュウコ</t>
    </rPh>
    <phoneticPr fontId="18"/>
  </si>
  <si>
    <t>おけと湖</t>
    <rPh sb="3" eb="4">
      <t>コ</t>
    </rPh>
    <phoneticPr fontId="18"/>
  </si>
  <si>
    <t>春採湖</t>
    <rPh sb="0" eb="3">
      <t>ハルトリコ</t>
    </rPh>
    <phoneticPr fontId="18"/>
  </si>
  <si>
    <t>片桐ダム湖</t>
    <rPh sb="0" eb="2">
      <t>カタギリ</t>
    </rPh>
    <rPh sb="4" eb="5">
      <t>コ</t>
    </rPh>
    <phoneticPr fontId="18"/>
  </si>
  <si>
    <t>どう17基</t>
    <phoneticPr fontId="18"/>
  </si>
  <si>
    <t>生息密度はCPUE(Catch per unit effort; トラップごとの捕獲数)で示した。</t>
    <rPh sb="0" eb="4">
      <t>セイソクミツド</t>
    </rPh>
    <rPh sb="40" eb="43">
      <t>ホカクスウ</t>
    </rPh>
    <rPh sb="45" eb="46">
      <t>シメ</t>
    </rPh>
    <phoneticPr fontId="18"/>
  </si>
  <si>
    <t>site_no 33～55では、各湖沼において金属製のどう（直径15cm×長さ40cm×開口部径4cm）を17-18基設置した。ネコ用の缶詰め（カルカンハンディ缶 1歳から まぐろ味、MARS社製、バージニア）をフィルムケースに詰めてトラップ内に入れ、ザリガニを誘引した。 どうは日中に仕掛けて18～20時間後に回収した。</t>
    <phoneticPr fontId="18"/>
  </si>
  <si>
    <t>Usio et al. (2007)</t>
    <phoneticPr fontId="18"/>
  </si>
  <si>
    <t>site_no 1～32はUsio et al. (2007)に基づき、緯度経度に関しては湖沼の中心部を示している。河川等の緯度経度は記載なし。</t>
    <rPh sb="32" eb="33">
      <t>モト</t>
    </rPh>
    <rPh sb="36" eb="40">
      <t>イドケイド</t>
    </rPh>
    <rPh sb="41" eb="42">
      <t>カン</t>
    </rPh>
    <rPh sb="45" eb="47">
      <t>コショウ</t>
    </rPh>
    <rPh sb="48" eb="51">
      <t>チュウシンブ</t>
    </rPh>
    <rPh sb="52" eb="53">
      <t>シメ</t>
    </rPh>
    <rPh sb="58" eb="60">
      <t>カセン</t>
    </rPh>
    <rPh sb="60" eb="61">
      <t>トウ</t>
    </rPh>
    <rPh sb="62" eb="66">
      <t>イドケイド</t>
    </rPh>
    <rPh sb="67" eb="69">
      <t>キサイ</t>
    </rPh>
    <phoneticPr fontId="18"/>
  </si>
  <si>
    <t>西川潮・工藤秀平</t>
    <rPh sb="4" eb="8">
      <t>クドウシュウヘイ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</si>
</sst>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33" borderId="10" xfId="0" applyNumberFormat="1" applyFill="1" applyBorder="1" applyAlignment="1">
      <alignment horizontal="center" vertical="center" wrapText="1"/>
    </xf>
    <xf numFmtId="0" fontId="0" fillId="0" borderId="0" xfId="0" quotePrefix="1" applyNumberFormat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vertical="center"/>
    </xf>
    <xf numFmtId="176" fontId="0" fillId="0" borderId="0" xfId="0" applyNumberForma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576942</xdr:colOff>
      <xdr:row>6</xdr:row>
      <xdr:rowOff>87087</xdr:rowOff>
    </xdr:from>
    <xdr:to>
      <xdr:col>5</xdr:col>
      <xdr:colOff>10124</xdr:colOff>
      <xdr:row>15</xdr:row>
      <xdr:rowOff>122439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74B0440-E5F6-40C1-A930-9EA094726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2" y="1458687"/>
          <a:ext cx="2807753" cy="2092752"/>
        </a:xfrm>
        <a:prstGeom prst="rect">
          <a:avLst/>
        </a:prstGeom>
      </xdr:spPr>
    </xdr:pic>
    <xdr:clientData/>
  </xdr:twoCellAnchor>
  <xdr:twoCellAnchor editAs="oneCell">
    <xdr:from>
      <xdr:col>5</xdr:col>
      <xdr:colOff>258053</xdr:colOff>
      <xdr:row>6</xdr:row>
      <xdr:rowOff>76201</xdr:rowOff>
    </xdr:from>
    <xdr:to>
      <xdr:col>9</xdr:col>
      <xdr:colOff>366148</xdr:colOff>
      <xdr:row>15</xdr:row>
      <xdr:rowOff>111553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1209CA9-2960-4825-9088-400E1A150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2624" y="1447801"/>
          <a:ext cx="2807753" cy="209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0"/>
  <sheetViews>
    <sheetView tabSelected="1" zoomScale="70" zoomScaleNormal="70" workbookViewId="0">
      <selection activeCell="H23" sqref="H23"/>
    </sheetView>
  </sheetViews>
  <sheetFormatPr defaultRowHeight="18" x14ac:dyDescent="0.45"/>
  <cols>
    <col min="1" max="1" width="10.69921875" style="2" customWidth="1"/>
    <col min="2" max="2" width="44.796875" style="2" bestFit="1" customWidth="1"/>
    <col min="3" max="3" width="35.09765625" style="2" bestFit="1" customWidth="1"/>
    <col min="4" max="4" width="15.69921875" style="6" customWidth="1"/>
    <col min="5" max="6" width="10.69921875" style="2" customWidth="1"/>
    <col min="7" max="7" width="15.296875" style="2" bestFit="1" customWidth="1"/>
    <col min="8" max="8" width="16.8984375" style="2" bestFit="1" customWidth="1"/>
    <col min="9" max="9" width="9.5" style="2" customWidth="1"/>
    <col min="10" max="11" width="10.69921875" style="2" customWidth="1"/>
    <col min="12" max="12" width="25.5" style="2" bestFit="1" customWidth="1"/>
    <col min="13" max="13" width="17.296875" style="2" bestFit="1" customWidth="1"/>
    <col min="14" max="16" width="10.69921875" style="2" customWidth="1"/>
    <col min="17" max="17" width="21" style="2" bestFit="1" customWidth="1"/>
    <col min="18" max="18" width="10.3984375" style="9" bestFit="1" customWidth="1"/>
  </cols>
  <sheetData>
    <row r="1" spans="1:18" s="1" customFormat="1" ht="34.950000000000003" customHeight="1" x14ac:dyDescent="0.45">
      <c r="A1" s="3" t="s">
        <v>6</v>
      </c>
      <c r="B1" s="3" t="s">
        <v>8</v>
      </c>
      <c r="C1" s="3" t="s">
        <v>15</v>
      </c>
      <c r="D1" s="7" t="s">
        <v>7</v>
      </c>
      <c r="E1" s="3" t="s">
        <v>5</v>
      </c>
      <c r="F1" s="3" t="s">
        <v>4</v>
      </c>
      <c r="G1" s="3" t="s">
        <v>10</v>
      </c>
      <c r="H1" s="3" t="s">
        <v>11</v>
      </c>
      <c r="I1" s="3" t="s">
        <v>3</v>
      </c>
      <c r="J1" s="3" t="s">
        <v>0</v>
      </c>
      <c r="K1" s="3" t="s">
        <v>1</v>
      </c>
      <c r="L1" s="3" t="s">
        <v>2</v>
      </c>
      <c r="M1" s="3" t="s">
        <v>9</v>
      </c>
      <c r="N1" s="3" t="s">
        <v>26</v>
      </c>
      <c r="O1" s="3" t="s">
        <v>12</v>
      </c>
      <c r="P1" s="3" t="s">
        <v>14</v>
      </c>
      <c r="Q1" s="3" t="s">
        <v>13</v>
      </c>
      <c r="R1" s="3" t="s">
        <v>74</v>
      </c>
    </row>
    <row r="2" spans="1:18" x14ac:dyDescent="0.45">
      <c r="A2" s="2">
        <v>1</v>
      </c>
      <c r="B2" s="2" t="s">
        <v>21</v>
      </c>
      <c r="C2" s="2" t="s">
        <v>25</v>
      </c>
      <c r="D2" s="6" t="s">
        <v>61</v>
      </c>
      <c r="E2" s="2" t="s">
        <v>23</v>
      </c>
      <c r="F2" s="2" t="s">
        <v>24</v>
      </c>
      <c r="G2" s="2">
        <v>42.601439999999997</v>
      </c>
      <c r="H2" s="2">
        <v>140.85393999999999</v>
      </c>
      <c r="I2" s="2" t="s">
        <v>77</v>
      </c>
      <c r="J2" s="2" t="s">
        <v>18</v>
      </c>
      <c r="K2" s="2" t="s">
        <v>17</v>
      </c>
      <c r="L2" s="4" t="s">
        <v>22</v>
      </c>
      <c r="M2" s="2" t="s">
        <v>16</v>
      </c>
      <c r="N2" s="2" t="s">
        <v>27</v>
      </c>
      <c r="O2" s="2" t="s">
        <v>87</v>
      </c>
      <c r="P2" s="2" t="s">
        <v>87</v>
      </c>
      <c r="Q2" s="9" t="s">
        <v>98</v>
      </c>
      <c r="R2" s="2" t="s">
        <v>85</v>
      </c>
    </row>
    <row r="3" spans="1:18" x14ac:dyDescent="0.45">
      <c r="A3" s="2">
        <v>2</v>
      </c>
      <c r="B3" s="2" t="s">
        <v>31</v>
      </c>
      <c r="C3" s="2" t="s">
        <v>27</v>
      </c>
      <c r="D3" s="6" t="s">
        <v>61</v>
      </c>
      <c r="E3" s="2" t="s">
        <v>28</v>
      </c>
      <c r="F3" s="2" t="s">
        <v>29</v>
      </c>
      <c r="G3" s="2">
        <v>42.761420000000001</v>
      </c>
      <c r="H3" s="2">
        <v>141.32447999999999</v>
      </c>
      <c r="I3" s="2" t="s">
        <v>77</v>
      </c>
      <c r="J3" s="2" t="s">
        <v>18</v>
      </c>
      <c r="K3" s="2" t="s">
        <v>17</v>
      </c>
      <c r="L3" s="4" t="s">
        <v>22</v>
      </c>
      <c r="M3" s="2" t="s">
        <v>16</v>
      </c>
      <c r="N3" s="2" t="s">
        <v>27</v>
      </c>
      <c r="O3" s="2" t="s">
        <v>87</v>
      </c>
      <c r="P3" s="2" t="s">
        <v>87</v>
      </c>
      <c r="Q3" s="9" t="s">
        <v>98</v>
      </c>
      <c r="R3" s="2" t="s">
        <v>85</v>
      </c>
    </row>
    <row r="4" spans="1:18" x14ac:dyDescent="0.45">
      <c r="A4" s="2">
        <v>3</v>
      </c>
      <c r="B4" s="2" t="s">
        <v>30</v>
      </c>
      <c r="C4" s="2" t="s">
        <v>40</v>
      </c>
      <c r="D4" s="5">
        <v>39330</v>
      </c>
      <c r="E4" s="2" t="s">
        <v>19</v>
      </c>
      <c r="F4" s="2" t="s">
        <v>20</v>
      </c>
      <c r="G4" s="2" t="s">
        <v>75</v>
      </c>
      <c r="H4" s="2" t="s">
        <v>75</v>
      </c>
      <c r="I4" s="2" t="s">
        <v>76</v>
      </c>
      <c r="J4" s="2" t="s">
        <v>18</v>
      </c>
      <c r="K4" s="2" t="s">
        <v>17</v>
      </c>
      <c r="L4" s="4" t="s">
        <v>22</v>
      </c>
      <c r="M4" s="2" t="s">
        <v>16</v>
      </c>
      <c r="N4" s="2">
        <v>25</v>
      </c>
      <c r="O4" s="2" t="s">
        <v>87</v>
      </c>
      <c r="P4" s="2" t="s">
        <v>87</v>
      </c>
      <c r="Q4" s="9" t="s">
        <v>98</v>
      </c>
      <c r="R4" t="s">
        <v>86</v>
      </c>
    </row>
    <row r="5" spans="1:18" x14ac:dyDescent="0.45">
      <c r="A5" s="2">
        <v>4</v>
      </c>
      <c r="B5" s="2" t="s">
        <v>33</v>
      </c>
      <c r="C5" s="2" t="s">
        <v>40</v>
      </c>
      <c r="D5" s="5">
        <v>39331</v>
      </c>
      <c r="E5" s="2" t="s">
        <v>28</v>
      </c>
      <c r="F5" s="2" t="s">
        <v>29</v>
      </c>
      <c r="G5" s="2" t="s">
        <v>75</v>
      </c>
      <c r="H5" s="2" t="s">
        <v>75</v>
      </c>
      <c r="I5" s="2" t="s">
        <v>76</v>
      </c>
      <c r="J5" s="2" t="s">
        <v>18</v>
      </c>
      <c r="K5" s="2" t="s">
        <v>17</v>
      </c>
      <c r="L5" s="4" t="s">
        <v>22</v>
      </c>
      <c r="M5" s="2" t="s">
        <v>16</v>
      </c>
      <c r="N5" s="2">
        <v>16.3</v>
      </c>
      <c r="O5" s="2" t="s">
        <v>87</v>
      </c>
      <c r="P5" s="2" t="s">
        <v>87</v>
      </c>
      <c r="Q5" s="9" t="s">
        <v>98</v>
      </c>
      <c r="R5" t="s">
        <v>86</v>
      </c>
    </row>
    <row r="6" spans="1:18" x14ac:dyDescent="0.45">
      <c r="A6" s="2">
        <v>5</v>
      </c>
      <c r="B6" s="2" t="s">
        <v>32</v>
      </c>
      <c r="C6" s="2" t="s">
        <v>27</v>
      </c>
      <c r="D6" s="6" t="s">
        <v>61</v>
      </c>
      <c r="E6" s="2" t="s">
        <v>19</v>
      </c>
      <c r="F6" s="2" t="s">
        <v>20</v>
      </c>
      <c r="G6" s="2" t="s">
        <v>75</v>
      </c>
      <c r="H6" s="2" t="s">
        <v>75</v>
      </c>
      <c r="I6" s="2" t="s">
        <v>76</v>
      </c>
      <c r="J6" s="2" t="s">
        <v>18</v>
      </c>
      <c r="K6" s="2" t="s">
        <v>17</v>
      </c>
      <c r="L6" s="4" t="s">
        <v>22</v>
      </c>
      <c r="M6" s="2" t="s">
        <v>16</v>
      </c>
      <c r="N6" s="2" t="s">
        <v>27</v>
      </c>
      <c r="O6" s="2" t="s">
        <v>87</v>
      </c>
      <c r="P6" s="2" t="s">
        <v>87</v>
      </c>
      <c r="Q6" s="9" t="s">
        <v>98</v>
      </c>
      <c r="R6" s="2" t="s">
        <v>85</v>
      </c>
    </row>
    <row r="7" spans="1:18" x14ac:dyDescent="0.45">
      <c r="A7" s="2">
        <v>6</v>
      </c>
      <c r="B7" s="2" t="s">
        <v>34</v>
      </c>
      <c r="C7" s="2" t="s">
        <v>27</v>
      </c>
      <c r="D7" s="6" t="s">
        <v>62</v>
      </c>
      <c r="E7" s="2" t="s">
        <v>28</v>
      </c>
      <c r="F7" s="2" t="s">
        <v>29</v>
      </c>
      <c r="G7" s="2" t="s">
        <v>75</v>
      </c>
      <c r="H7" s="2" t="s">
        <v>75</v>
      </c>
      <c r="I7" s="2" t="s">
        <v>76</v>
      </c>
      <c r="J7" s="2" t="s">
        <v>18</v>
      </c>
      <c r="K7" s="2" t="s">
        <v>17</v>
      </c>
      <c r="L7" s="4" t="s">
        <v>22</v>
      </c>
      <c r="M7" s="2" t="s">
        <v>16</v>
      </c>
      <c r="N7" s="2" t="s">
        <v>27</v>
      </c>
      <c r="O7" s="2" t="s">
        <v>87</v>
      </c>
      <c r="P7" s="2" t="s">
        <v>87</v>
      </c>
      <c r="Q7" s="9" t="s">
        <v>98</v>
      </c>
      <c r="R7" s="2" t="s">
        <v>85</v>
      </c>
    </row>
    <row r="8" spans="1:18" x14ac:dyDescent="0.45">
      <c r="A8" s="2">
        <v>7</v>
      </c>
      <c r="B8" s="2" t="s">
        <v>35</v>
      </c>
      <c r="C8" s="2" t="s">
        <v>27</v>
      </c>
      <c r="D8" s="6" t="s">
        <v>63</v>
      </c>
      <c r="E8" s="2" t="s">
        <v>19</v>
      </c>
      <c r="F8" s="2" t="s">
        <v>20</v>
      </c>
      <c r="G8" s="2">
        <v>42.905777999999998</v>
      </c>
      <c r="H8" s="2">
        <v>143.18680599999999</v>
      </c>
      <c r="I8" s="2" t="s">
        <v>76</v>
      </c>
      <c r="J8" s="2" t="s">
        <v>18</v>
      </c>
      <c r="K8" s="2" t="s">
        <v>17</v>
      </c>
      <c r="L8" s="4" t="s">
        <v>22</v>
      </c>
      <c r="M8" s="2" t="s">
        <v>16</v>
      </c>
      <c r="N8" s="2" t="s">
        <v>27</v>
      </c>
      <c r="O8" s="2" t="s">
        <v>87</v>
      </c>
      <c r="P8" s="2" t="s">
        <v>87</v>
      </c>
      <c r="Q8" s="9" t="s">
        <v>98</v>
      </c>
      <c r="R8" s="2" t="s">
        <v>85</v>
      </c>
    </row>
    <row r="9" spans="1:18" x14ac:dyDescent="0.45">
      <c r="A9" s="2">
        <v>8</v>
      </c>
      <c r="B9" s="2" t="s">
        <v>36</v>
      </c>
      <c r="C9" s="2" t="s">
        <v>27</v>
      </c>
      <c r="D9" s="6" t="s">
        <v>64</v>
      </c>
      <c r="E9" s="2" t="s">
        <v>28</v>
      </c>
      <c r="F9" s="2" t="s">
        <v>29</v>
      </c>
      <c r="G9" s="2" t="s">
        <v>75</v>
      </c>
      <c r="H9" s="2" t="s">
        <v>75</v>
      </c>
      <c r="I9" s="2" t="s">
        <v>76</v>
      </c>
      <c r="J9" s="2" t="s">
        <v>18</v>
      </c>
      <c r="K9" s="2" t="s">
        <v>17</v>
      </c>
      <c r="L9" s="4" t="s">
        <v>22</v>
      </c>
      <c r="M9" s="2" t="s">
        <v>16</v>
      </c>
      <c r="N9" s="2" t="s">
        <v>27</v>
      </c>
      <c r="O9" s="2" t="s">
        <v>87</v>
      </c>
      <c r="P9" s="2" t="s">
        <v>87</v>
      </c>
      <c r="Q9" s="9" t="s">
        <v>98</v>
      </c>
      <c r="R9" s="2" t="s">
        <v>85</v>
      </c>
    </row>
    <row r="10" spans="1:18" x14ac:dyDescent="0.45">
      <c r="A10" s="2">
        <v>9</v>
      </c>
      <c r="B10" s="2" t="s">
        <v>37</v>
      </c>
      <c r="C10" s="2" t="s">
        <v>27</v>
      </c>
      <c r="D10" s="6" t="s">
        <v>61</v>
      </c>
      <c r="E10" s="2" t="s">
        <v>19</v>
      </c>
      <c r="F10" s="2" t="s">
        <v>20</v>
      </c>
      <c r="G10" s="2" t="s">
        <v>75</v>
      </c>
      <c r="H10" s="2" t="s">
        <v>75</v>
      </c>
      <c r="I10" s="2" t="s">
        <v>76</v>
      </c>
      <c r="J10" s="2" t="s">
        <v>18</v>
      </c>
      <c r="K10" s="2" t="s">
        <v>17</v>
      </c>
      <c r="L10" s="4" t="s">
        <v>22</v>
      </c>
      <c r="M10" s="2" t="s">
        <v>16</v>
      </c>
      <c r="N10" s="2" t="s">
        <v>27</v>
      </c>
      <c r="O10" s="2" t="s">
        <v>87</v>
      </c>
      <c r="P10" s="2" t="s">
        <v>87</v>
      </c>
      <c r="Q10" s="9" t="s">
        <v>98</v>
      </c>
      <c r="R10" s="2" t="s">
        <v>85</v>
      </c>
    </row>
    <row r="11" spans="1:18" x14ac:dyDescent="0.45">
      <c r="A11" s="2">
        <v>10</v>
      </c>
      <c r="B11" s="2" t="s">
        <v>38</v>
      </c>
      <c r="C11" s="2" t="s">
        <v>27</v>
      </c>
      <c r="D11" s="6" t="s">
        <v>64</v>
      </c>
      <c r="E11" s="2" t="s">
        <v>28</v>
      </c>
      <c r="F11" s="2" t="s">
        <v>29</v>
      </c>
      <c r="G11" s="2">
        <v>42.64083333</v>
      </c>
      <c r="H11" s="2">
        <v>143.07027776999999</v>
      </c>
      <c r="I11" s="2" t="s">
        <v>76</v>
      </c>
      <c r="J11" s="2" t="s">
        <v>18</v>
      </c>
      <c r="K11" s="2" t="s">
        <v>17</v>
      </c>
      <c r="L11" s="4" t="s">
        <v>22</v>
      </c>
      <c r="M11" s="2" t="s">
        <v>16</v>
      </c>
      <c r="N11" s="2" t="s">
        <v>27</v>
      </c>
      <c r="O11" s="2" t="s">
        <v>87</v>
      </c>
      <c r="P11" s="2" t="s">
        <v>87</v>
      </c>
      <c r="Q11" s="9" t="s">
        <v>98</v>
      </c>
      <c r="R11" s="2" t="s">
        <v>85</v>
      </c>
    </row>
    <row r="12" spans="1:18" x14ac:dyDescent="0.45">
      <c r="A12" s="2">
        <v>11</v>
      </c>
      <c r="B12" s="2" t="s">
        <v>39</v>
      </c>
      <c r="C12" s="2" t="s">
        <v>40</v>
      </c>
      <c r="D12" s="5">
        <v>39319</v>
      </c>
      <c r="E12" s="2" t="s">
        <v>19</v>
      </c>
      <c r="F12" s="2" t="s">
        <v>20</v>
      </c>
      <c r="G12" s="2" t="s">
        <v>75</v>
      </c>
      <c r="H12" s="2" t="s">
        <v>75</v>
      </c>
      <c r="I12" s="2" t="s">
        <v>76</v>
      </c>
      <c r="J12" s="2" t="s">
        <v>18</v>
      </c>
      <c r="K12" s="2" t="s">
        <v>17</v>
      </c>
      <c r="L12" s="4" t="s">
        <v>22</v>
      </c>
      <c r="M12" s="2" t="s">
        <v>16</v>
      </c>
      <c r="N12" s="2">
        <v>21.7</v>
      </c>
      <c r="O12" s="2" t="s">
        <v>87</v>
      </c>
      <c r="P12" s="2" t="s">
        <v>87</v>
      </c>
      <c r="Q12" s="9" t="s">
        <v>98</v>
      </c>
      <c r="R12" t="s">
        <v>86</v>
      </c>
    </row>
    <row r="13" spans="1:18" x14ac:dyDescent="0.45">
      <c r="A13" s="2">
        <v>12</v>
      </c>
      <c r="B13" s="2" t="s">
        <v>41</v>
      </c>
      <c r="C13" s="2" t="s">
        <v>40</v>
      </c>
      <c r="D13" s="6" t="s">
        <v>65</v>
      </c>
      <c r="E13" s="2" t="s">
        <v>28</v>
      </c>
      <c r="F13" s="2" t="s">
        <v>29</v>
      </c>
      <c r="G13" s="2">
        <v>43.255333</v>
      </c>
      <c r="H13" s="2">
        <v>143.97994399999999</v>
      </c>
      <c r="I13" s="2" t="s">
        <v>76</v>
      </c>
      <c r="J13" s="2" t="s">
        <v>18</v>
      </c>
      <c r="K13" s="2" t="s">
        <v>17</v>
      </c>
      <c r="L13" s="4" t="s">
        <v>22</v>
      </c>
      <c r="M13" s="2" t="s">
        <v>16</v>
      </c>
      <c r="N13" s="2" t="s">
        <v>27</v>
      </c>
      <c r="O13" s="2" t="s">
        <v>87</v>
      </c>
      <c r="P13" s="2" t="s">
        <v>87</v>
      </c>
      <c r="Q13" s="9" t="s">
        <v>98</v>
      </c>
      <c r="R13" s="2" t="s">
        <v>85</v>
      </c>
    </row>
    <row r="14" spans="1:18" x14ac:dyDescent="0.45">
      <c r="A14" s="2">
        <v>13</v>
      </c>
      <c r="B14" s="2" t="s">
        <v>89</v>
      </c>
      <c r="C14" s="2" t="s">
        <v>40</v>
      </c>
      <c r="D14" s="5">
        <v>37848</v>
      </c>
      <c r="E14" s="2" t="s">
        <v>19</v>
      </c>
      <c r="F14" s="2" t="s">
        <v>20</v>
      </c>
      <c r="G14" s="2">
        <v>43.458869999999997</v>
      </c>
      <c r="H14" s="2">
        <v>144.10365999999999</v>
      </c>
      <c r="I14" s="2" t="s">
        <v>76</v>
      </c>
      <c r="J14" s="2" t="s">
        <v>18</v>
      </c>
      <c r="K14" s="2" t="s">
        <v>17</v>
      </c>
      <c r="L14" s="4" t="s">
        <v>22</v>
      </c>
      <c r="M14" s="2" t="s">
        <v>16</v>
      </c>
      <c r="N14" s="2">
        <v>14.9</v>
      </c>
      <c r="O14" s="2" t="s">
        <v>87</v>
      </c>
      <c r="P14" s="2" t="s">
        <v>87</v>
      </c>
      <c r="Q14" s="9" t="s">
        <v>98</v>
      </c>
      <c r="R14" t="s">
        <v>86</v>
      </c>
    </row>
    <row r="15" spans="1:18" x14ac:dyDescent="0.45">
      <c r="A15" s="2">
        <v>14</v>
      </c>
      <c r="B15" s="2" t="s">
        <v>90</v>
      </c>
      <c r="C15" s="2" t="s">
        <v>40</v>
      </c>
      <c r="D15" s="5">
        <v>40073</v>
      </c>
      <c r="E15" s="2" t="s">
        <v>28</v>
      </c>
      <c r="F15" s="2" t="s">
        <v>29</v>
      </c>
      <c r="G15" s="2">
        <v>43.608080000000001</v>
      </c>
      <c r="H15" s="2">
        <v>144.32481999999999</v>
      </c>
      <c r="I15" s="2" t="s">
        <v>76</v>
      </c>
      <c r="J15" s="2" t="s">
        <v>18</v>
      </c>
      <c r="K15" s="2" t="s">
        <v>17</v>
      </c>
      <c r="L15" s="4" t="s">
        <v>22</v>
      </c>
      <c r="M15" s="2" t="s">
        <v>16</v>
      </c>
      <c r="N15" s="2">
        <v>7.6</v>
      </c>
      <c r="O15" s="2" t="s">
        <v>87</v>
      </c>
      <c r="P15" s="2" t="s">
        <v>87</v>
      </c>
      <c r="Q15" s="9" t="s">
        <v>98</v>
      </c>
      <c r="R15" t="s">
        <v>86</v>
      </c>
    </row>
    <row r="16" spans="1:18" x14ac:dyDescent="0.45">
      <c r="A16" s="2">
        <v>15</v>
      </c>
      <c r="B16" s="2" t="s">
        <v>42</v>
      </c>
      <c r="C16" s="2" t="s">
        <v>27</v>
      </c>
      <c r="D16" s="6" t="s">
        <v>66</v>
      </c>
      <c r="E16" s="2" t="s">
        <v>28</v>
      </c>
      <c r="F16" s="2" t="s">
        <v>29</v>
      </c>
      <c r="G16" s="2" t="s">
        <v>75</v>
      </c>
      <c r="H16" s="2" t="s">
        <v>75</v>
      </c>
      <c r="I16" s="2" t="s">
        <v>76</v>
      </c>
      <c r="J16" s="2" t="s">
        <v>18</v>
      </c>
      <c r="K16" s="2" t="s">
        <v>17</v>
      </c>
      <c r="L16" s="4" t="s">
        <v>22</v>
      </c>
      <c r="M16" s="2" t="s">
        <v>16</v>
      </c>
      <c r="N16" s="2" t="s">
        <v>27</v>
      </c>
      <c r="O16" s="2" t="s">
        <v>87</v>
      </c>
      <c r="P16" s="2" t="s">
        <v>87</v>
      </c>
      <c r="Q16" s="9" t="s">
        <v>98</v>
      </c>
      <c r="R16" s="2" t="s">
        <v>85</v>
      </c>
    </row>
    <row r="17" spans="1:18" x14ac:dyDescent="0.45">
      <c r="A17" s="2">
        <v>16</v>
      </c>
      <c r="B17" s="2" t="s">
        <v>43</v>
      </c>
      <c r="C17" s="2" t="s">
        <v>27</v>
      </c>
      <c r="D17" s="6" t="s">
        <v>67</v>
      </c>
      <c r="E17" s="2" t="s">
        <v>28</v>
      </c>
      <c r="F17" s="2" t="s">
        <v>29</v>
      </c>
      <c r="G17" s="2" t="s">
        <v>75</v>
      </c>
      <c r="H17" s="2" t="s">
        <v>75</v>
      </c>
      <c r="I17" s="2" t="s">
        <v>76</v>
      </c>
      <c r="J17" s="2" t="s">
        <v>18</v>
      </c>
      <c r="K17" s="2" t="s">
        <v>17</v>
      </c>
      <c r="L17" s="4" t="s">
        <v>22</v>
      </c>
      <c r="M17" s="2" t="s">
        <v>16</v>
      </c>
      <c r="N17" s="2" t="s">
        <v>27</v>
      </c>
      <c r="O17" s="2" t="s">
        <v>87</v>
      </c>
      <c r="P17" s="2" t="s">
        <v>87</v>
      </c>
      <c r="Q17" s="9" t="s">
        <v>98</v>
      </c>
      <c r="R17" s="2" t="s">
        <v>85</v>
      </c>
    </row>
    <row r="18" spans="1:18" x14ac:dyDescent="0.45">
      <c r="A18" s="2">
        <v>17</v>
      </c>
      <c r="B18" s="2" t="s">
        <v>91</v>
      </c>
      <c r="C18" s="2" t="s">
        <v>40</v>
      </c>
      <c r="D18" s="5">
        <v>37908</v>
      </c>
      <c r="E18" s="2" t="s">
        <v>28</v>
      </c>
      <c r="F18" s="2" t="s">
        <v>29</v>
      </c>
      <c r="G18" s="2">
        <v>43.582889999999999</v>
      </c>
      <c r="H18" s="2">
        <v>144.53373999999999</v>
      </c>
      <c r="I18" s="2" t="s">
        <v>76</v>
      </c>
      <c r="J18" s="2" t="s">
        <v>18</v>
      </c>
      <c r="K18" s="2" t="s">
        <v>17</v>
      </c>
      <c r="L18" s="4" t="s">
        <v>22</v>
      </c>
      <c r="M18" s="2" t="s">
        <v>16</v>
      </c>
      <c r="N18" s="2">
        <v>4.5</v>
      </c>
      <c r="O18" s="2" t="s">
        <v>87</v>
      </c>
      <c r="P18" s="2" t="s">
        <v>87</v>
      </c>
      <c r="Q18" s="9" t="s">
        <v>98</v>
      </c>
      <c r="R18" t="s">
        <v>86</v>
      </c>
    </row>
    <row r="19" spans="1:18" x14ac:dyDescent="0.45">
      <c r="A19" s="2">
        <v>18</v>
      </c>
      <c r="B19" s="2" t="s">
        <v>44</v>
      </c>
      <c r="C19" s="2" t="s">
        <v>27</v>
      </c>
      <c r="D19" s="6" t="s">
        <v>68</v>
      </c>
      <c r="E19" s="2" t="s">
        <v>28</v>
      </c>
      <c r="F19" s="2" t="s">
        <v>29</v>
      </c>
      <c r="G19" s="2" t="s">
        <v>75</v>
      </c>
      <c r="H19" s="2" t="s">
        <v>75</v>
      </c>
      <c r="I19" s="2" t="s">
        <v>76</v>
      </c>
      <c r="J19" s="2" t="s">
        <v>18</v>
      </c>
      <c r="K19" s="2" t="s">
        <v>17</v>
      </c>
      <c r="L19" s="4" t="s">
        <v>22</v>
      </c>
      <c r="M19" s="2" t="s">
        <v>16</v>
      </c>
      <c r="N19" s="2" t="s">
        <v>27</v>
      </c>
      <c r="O19" s="2" t="s">
        <v>87</v>
      </c>
      <c r="P19" s="2" t="s">
        <v>87</v>
      </c>
      <c r="Q19" s="9" t="s">
        <v>98</v>
      </c>
      <c r="R19" s="2" t="s">
        <v>85</v>
      </c>
    </row>
    <row r="20" spans="1:18" x14ac:dyDescent="0.45">
      <c r="A20" s="2">
        <v>19</v>
      </c>
      <c r="B20" s="2" t="s">
        <v>45</v>
      </c>
      <c r="C20" s="2" t="s">
        <v>40</v>
      </c>
      <c r="D20" s="5">
        <v>39321</v>
      </c>
      <c r="E20" s="2" t="s">
        <v>28</v>
      </c>
      <c r="F20" s="2" t="s">
        <v>29</v>
      </c>
      <c r="G20" s="2">
        <v>43.334721999999999</v>
      </c>
      <c r="H20" s="2">
        <v>145.59861100000001</v>
      </c>
      <c r="I20" s="2" t="s">
        <v>76</v>
      </c>
      <c r="J20" s="2" t="s">
        <v>18</v>
      </c>
      <c r="K20" s="2" t="s">
        <v>17</v>
      </c>
      <c r="L20" s="4" t="s">
        <v>22</v>
      </c>
      <c r="M20" s="2" t="s">
        <v>16</v>
      </c>
      <c r="N20" s="2">
        <v>8.6</v>
      </c>
      <c r="O20" s="2" t="s">
        <v>87</v>
      </c>
      <c r="P20" s="2" t="s">
        <v>87</v>
      </c>
      <c r="Q20" s="9" t="s">
        <v>98</v>
      </c>
      <c r="R20" t="s">
        <v>86</v>
      </c>
    </row>
    <row r="21" spans="1:18" x14ac:dyDescent="0.45">
      <c r="A21" s="2">
        <v>20</v>
      </c>
      <c r="B21" s="2" t="s">
        <v>46</v>
      </c>
      <c r="C21" s="2" t="s">
        <v>40</v>
      </c>
      <c r="D21" s="5">
        <v>39322</v>
      </c>
      <c r="E21" s="2" t="s">
        <v>28</v>
      </c>
      <c r="F21" s="2" t="s">
        <v>29</v>
      </c>
      <c r="G21" s="2" t="s">
        <v>75</v>
      </c>
      <c r="H21" s="2" t="s">
        <v>75</v>
      </c>
      <c r="I21" s="2" t="s">
        <v>76</v>
      </c>
      <c r="J21" s="2" t="s">
        <v>18</v>
      </c>
      <c r="K21" s="2" t="s">
        <v>17</v>
      </c>
      <c r="L21" s="4" t="s">
        <v>22</v>
      </c>
      <c r="M21" s="2" t="s">
        <v>16</v>
      </c>
      <c r="N21" s="2">
        <v>9.5</v>
      </c>
      <c r="O21" s="2" t="s">
        <v>87</v>
      </c>
      <c r="P21" s="2" t="s">
        <v>87</v>
      </c>
      <c r="Q21" s="9" t="s">
        <v>98</v>
      </c>
      <c r="R21" t="s">
        <v>86</v>
      </c>
    </row>
    <row r="22" spans="1:18" x14ac:dyDescent="0.45">
      <c r="A22" s="2">
        <v>21</v>
      </c>
      <c r="B22" s="2" t="s">
        <v>47</v>
      </c>
      <c r="C22" s="2" t="s">
        <v>25</v>
      </c>
      <c r="D22" s="6" t="s">
        <v>69</v>
      </c>
      <c r="E22" s="2" t="s">
        <v>28</v>
      </c>
      <c r="F22" s="2" t="s">
        <v>29</v>
      </c>
      <c r="G22" s="2" t="s">
        <v>75</v>
      </c>
      <c r="H22" s="2" t="s">
        <v>75</v>
      </c>
      <c r="I22" s="2" t="s">
        <v>76</v>
      </c>
      <c r="J22" s="2" t="s">
        <v>18</v>
      </c>
      <c r="K22" s="2" t="s">
        <v>17</v>
      </c>
      <c r="L22" s="4" t="s">
        <v>22</v>
      </c>
      <c r="M22" s="2" t="s">
        <v>16</v>
      </c>
      <c r="N22" s="2" t="s">
        <v>27</v>
      </c>
      <c r="O22" s="2" t="s">
        <v>87</v>
      </c>
      <c r="P22" s="2" t="s">
        <v>87</v>
      </c>
      <c r="Q22" s="9" t="s">
        <v>98</v>
      </c>
      <c r="R22" s="2" t="s">
        <v>85</v>
      </c>
    </row>
    <row r="23" spans="1:18" x14ac:dyDescent="0.45">
      <c r="A23" s="2">
        <v>22</v>
      </c>
      <c r="B23" s="2" t="s">
        <v>48</v>
      </c>
      <c r="C23" s="2" t="s">
        <v>40</v>
      </c>
      <c r="D23" s="5">
        <v>39323</v>
      </c>
      <c r="E23" s="2" t="s">
        <v>28</v>
      </c>
      <c r="F23" s="2" t="s">
        <v>29</v>
      </c>
      <c r="G23" s="2">
        <v>43.855277999999998</v>
      </c>
      <c r="H23" s="2">
        <v>143.753333</v>
      </c>
      <c r="I23" s="2" t="s">
        <v>76</v>
      </c>
      <c r="J23" s="2" t="s">
        <v>18</v>
      </c>
      <c r="K23" s="2" t="s">
        <v>17</v>
      </c>
      <c r="L23" s="4" t="s">
        <v>22</v>
      </c>
      <c r="M23" s="2" t="s">
        <v>16</v>
      </c>
      <c r="N23" s="2">
        <v>2.6</v>
      </c>
      <c r="O23" s="2" t="s">
        <v>87</v>
      </c>
      <c r="P23" s="2" t="s">
        <v>87</v>
      </c>
      <c r="Q23" s="9" t="s">
        <v>98</v>
      </c>
      <c r="R23" t="s">
        <v>86</v>
      </c>
    </row>
    <row r="24" spans="1:18" x14ac:dyDescent="0.45">
      <c r="A24" s="2">
        <v>23</v>
      </c>
      <c r="B24" s="2" t="s">
        <v>92</v>
      </c>
      <c r="C24" s="2" t="s">
        <v>40</v>
      </c>
      <c r="D24" s="5">
        <v>37907</v>
      </c>
      <c r="E24" s="2" t="s">
        <v>28</v>
      </c>
      <c r="F24" s="2" t="s">
        <v>29</v>
      </c>
      <c r="G24" s="2">
        <v>43.613720000000001</v>
      </c>
      <c r="H24" s="2">
        <v>143.37293</v>
      </c>
      <c r="I24" s="2" t="s">
        <v>76</v>
      </c>
      <c r="J24" s="2" t="s">
        <v>18</v>
      </c>
      <c r="K24" s="2" t="s">
        <v>17</v>
      </c>
      <c r="L24" s="4" t="s">
        <v>22</v>
      </c>
      <c r="M24" s="2" t="s">
        <v>16</v>
      </c>
      <c r="N24" s="2">
        <v>14.6</v>
      </c>
      <c r="O24" s="2" t="s">
        <v>87</v>
      </c>
      <c r="P24" s="2" t="s">
        <v>87</v>
      </c>
      <c r="Q24" s="9" t="s">
        <v>98</v>
      </c>
      <c r="R24" t="s">
        <v>86</v>
      </c>
    </row>
    <row r="25" spans="1:18" x14ac:dyDescent="0.45">
      <c r="A25" s="2">
        <v>24</v>
      </c>
      <c r="B25" s="2" t="s">
        <v>49</v>
      </c>
      <c r="C25" s="2" t="s">
        <v>40</v>
      </c>
      <c r="D25" s="5">
        <v>39332</v>
      </c>
      <c r="E25" s="2" t="s">
        <v>28</v>
      </c>
      <c r="F25" s="2" t="s">
        <v>29</v>
      </c>
      <c r="G25" s="2">
        <v>43.938189999999999</v>
      </c>
      <c r="H25" s="2">
        <v>143.33993899999999</v>
      </c>
      <c r="I25" s="2" t="s">
        <v>76</v>
      </c>
      <c r="J25" s="2" t="s">
        <v>18</v>
      </c>
      <c r="K25" s="2" t="s">
        <v>17</v>
      </c>
      <c r="L25" s="4" t="s">
        <v>22</v>
      </c>
      <c r="M25" s="2" t="s">
        <v>16</v>
      </c>
      <c r="N25" s="2">
        <v>0.8</v>
      </c>
      <c r="O25" s="2" t="s">
        <v>87</v>
      </c>
      <c r="P25" s="2" t="s">
        <v>87</v>
      </c>
      <c r="Q25" s="9" t="s">
        <v>98</v>
      </c>
      <c r="R25" t="s">
        <v>86</v>
      </c>
    </row>
    <row r="26" spans="1:18" x14ac:dyDescent="0.45">
      <c r="A26" s="2">
        <v>25</v>
      </c>
      <c r="B26" s="2" t="s">
        <v>50</v>
      </c>
      <c r="C26" s="2" t="s">
        <v>27</v>
      </c>
      <c r="D26" s="6" t="s">
        <v>70</v>
      </c>
      <c r="E26" s="2" t="s">
        <v>28</v>
      </c>
      <c r="F26" s="2" t="s">
        <v>29</v>
      </c>
      <c r="G26" s="2">
        <v>43.279209999999999</v>
      </c>
      <c r="H26" s="2">
        <v>143.11618999999999</v>
      </c>
      <c r="I26" s="2" t="s">
        <v>76</v>
      </c>
      <c r="J26" s="2" t="s">
        <v>18</v>
      </c>
      <c r="K26" s="2" t="s">
        <v>17</v>
      </c>
      <c r="L26" s="4" t="s">
        <v>22</v>
      </c>
      <c r="M26" s="2" t="s">
        <v>16</v>
      </c>
      <c r="N26" s="2" t="s">
        <v>27</v>
      </c>
      <c r="O26" s="2" t="s">
        <v>87</v>
      </c>
      <c r="P26" s="2" t="s">
        <v>87</v>
      </c>
      <c r="Q26" s="9" t="s">
        <v>98</v>
      </c>
      <c r="R26" s="2" t="s">
        <v>85</v>
      </c>
    </row>
    <row r="27" spans="1:18" x14ac:dyDescent="0.45">
      <c r="A27" s="2">
        <v>26</v>
      </c>
      <c r="B27" s="2" t="s">
        <v>51</v>
      </c>
      <c r="C27" s="2" t="s">
        <v>27</v>
      </c>
      <c r="D27" s="6" t="s">
        <v>65</v>
      </c>
      <c r="E27" s="2" t="s">
        <v>28</v>
      </c>
      <c r="F27" s="2" t="s">
        <v>29</v>
      </c>
      <c r="G27" s="2">
        <v>42.972878000000001</v>
      </c>
      <c r="H27" s="2">
        <v>144.402548</v>
      </c>
      <c r="I27" s="2" t="s">
        <v>76</v>
      </c>
      <c r="J27" s="2" t="s">
        <v>18</v>
      </c>
      <c r="K27" s="2" t="s">
        <v>17</v>
      </c>
      <c r="L27" s="4" t="s">
        <v>22</v>
      </c>
      <c r="M27" s="2" t="s">
        <v>16</v>
      </c>
      <c r="N27" s="2" t="s">
        <v>27</v>
      </c>
      <c r="O27" s="2" t="s">
        <v>87</v>
      </c>
      <c r="P27" s="2" t="s">
        <v>87</v>
      </c>
      <c r="Q27" s="9" t="s">
        <v>98</v>
      </c>
      <c r="R27" s="2" t="s">
        <v>85</v>
      </c>
    </row>
    <row r="28" spans="1:18" x14ac:dyDescent="0.45">
      <c r="A28" s="2">
        <v>27</v>
      </c>
      <c r="B28" s="2" t="s">
        <v>52</v>
      </c>
      <c r="C28" s="2" t="s">
        <v>27</v>
      </c>
      <c r="D28" s="6" t="s">
        <v>71</v>
      </c>
      <c r="E28" s="2" t="s">
        <v>28</v>
      </c>
      <c r="F28" s="2" t="s">
        <v>29</v>
      </c>
      <c r="G28" s="2" t="s">
        <v>75</v>
      </c>
      <c r="H28" s="2" t="s">
        <v>75</v>
      </c>
      <c r="I28" s="2" t="s">
        <v>76</v>
      </c>
      <c r="J28" s="2" t="s">
        <v>18</v>
      </c>
      <c r="K28" s="2" t="s">
        <v>17</v>
      </c>
      <c r="L28" s="4" t="s">
        <v>22</v>
      </c>
      <c r="M28" s="2" t="s">
        <v>16</v>
      </c>
      <c r="N28" s="2" t="s">
        <v>27</v>
      </c>
      <c r="O28" s="2" t="s">
        <v>87</v>
      </c>
      <c r="P28" s="2" t="s">
        <v>87</v>
      </c>
      <c r="Q28" s="9" t="s">
        <v>98</v>
      </c>
      <c r="R28" s="2" t="s">
        <v>85</v>
      </c>
    </row>
    <row r="29" spans="1:18" x14ac:dyDescent="0.45">
      <c r="A29" s="2">
        <v>28</v>
      </c>
      <c r="B29" s="2" t="s">
        <v>54</v>
      </c>
      <c r="C29" s="2" t="s">
        <v>27</v>
      </c>
      <c r="D29" s="6" t="s">
        <v>73</v>
      </c>
      <c r="E29" s="2" t="s">
        <v>28</v>
      </c>
      <c r="F29" s="2" t="s">
        <v>53</v>
      </c>
      <c r="G29" s="2">
        <v>37.683700000000002</v>
      </c>
      <c r="H29" s="2">
        <v>140.05732</v>
      </c>
      <c r="I29" s="2" t="s">
        <v>76</v>
      </c>
      <c r="J29" s="2" t="s">
        <v>18</v>
      </c>
      <c r="K29" s="2" t="s">
        <v>17</v>
      </c>
      <c r="L29" s="4" t="s">
        <v>22</v>
      </c>
      <c r="M29" s="2" t="s">
        <v>16</v>
      </c>
      <c r="N29" s="2" t="s">
        <v>27</v>
      </c>
      <c r="O29" s="2" t="s">
        <v>87</v>
      </c>
      <c r="P29" s="2" t="s">
        <v>87</v>
      </c>
      <c r="Q29" s="9" t="s">
        <v>98</v>
      </c>
      <c r="R29" s="2" t="s">
        <v>85</v>
      </c>
    </row>
    <row r="30" spans="1:18" x14ac:dyDescent="0.45">
      <c r="A30" s="2">
        <v>29</v>
      </c>
      <c r="B30" s="2" t="s">
        <v>55</v>
      </c>
      <c r="C30" s="2" t="s">
        <v>27</v>
      </c>
      <c r="D30" s="6" t="s">
        <v>72</v>
      </c>
      <c r="E30" s="2" t="s">
        <v>28</v>
      </c>
      <c r="F30" s="2" t="s">
        <v>53</v>
      </c>
      <c r="G30" s="2">
        <v>37.672580000000004</v>
      </c>
      <c r="H30" s="2">
        <v>140.09705</v>
      </c>
      <c r="I30" s="2" t="s">
        <v>76</v>
      </c>
      <c r="J30" s="2" t="s">
        <v>18</v>
      </c>
      <c r="K30" s="2" t="s">
        <v>17</v>
      </c>
      <c r="L30" s="4" t="s">
        <v>22</v>
      </c>
      <c r="M30" s="2" t="s">
        <v>16</v>
      </c>
      <c r="N30" s="2" t="s">
        <v>27</v>
      </c>
      <c r="O30" s="2" t="s">
        <v>87</v>
      </c>
      <c r="P30" s="2" t="s">
        <v>87</v>
      </c>
      <c r="Q30" s="9" t="s">
        <v>98</v>
      </c>
      <c r="R30" s="2" t="s">
        <v>85</v>
      </c>
    </row>
    <row r="31" spans="1:18" x14ac:dyDescent="0.45">
      <c r="A31" s="2">
        <v>30</v>
      </c>
      <c r="B31" s="2" t="s">
        <v>56</v>
      </c>
      <c r="C31" s="2" t="s">
        <v>40</v>
      </c>
      <c r="D31" s="5">
        <v>38986</v>
      </c>
      <c r="E31" s="2" t="s">
        <v>28</v>
      </c>
      <c r="F31" s="2" t="s">
        <v>53</v>
      </c>
      <c r="G31" s="2">
        <v>37.653460000000003</v>
      </c>
      <c r="H31" s="2">
        <v>140.15349000000001</v>
      </c>
      <c r="I31" s="2" t="s">
        <v>76</v>
      </c>
      <c r="J31" s="2" t="s">
        <v>18</v>
      </c>
      <c r="K31" s="2" t="s">
        <v>17</v>
      </c>
      <c r="L31" s="4" t="s">
        <v>22</v>
      </c>
      <c r="M31" s="2" t="s">
        <v>16</v>
      </c>
      <c r="N31" s="2">
        <v>4.5</v>
      </c>
      <c r="O31" s="2" t="s">
        <v>87</v>
      </c>
      <c r="P31" s="2" t="s">
        <v>87</v>
      </c>
      <c r="Q31" s="9" t="s">
        <v>98</v>
      </c>
      <c r="R31" t="s">
        <v>86</v>
      </c>
    </row>
    <row r="32" spans="1:18" x14ac:dyDescent="0.45">
      <c r="A32" s="2">
        <v>31</v>
      </c>
      <c r="B32" s="2" t="s">
        <v>57</v>
      </c>
      <c r="C32" s="2" t="s">
        <v>40</v>
      </c>
      <c r="D32" s="5">
        <v>39001</v>
      </c>
      <c r="E32" s="2" t="s">
        <v>28</v>
      </c>
      <c r="F32" s="2" t="s">
        <v>58</v>
      </c>
      <c r="G32" s="2" t="s">
        <v>75</v>
      </c>
      <c r="H32" s="2" t="s">
        <v>75</v>
      </c>
      <c r="I32" s="2" t="s">
        <v>76</v>
      </c>
      <c r="J32" s="2" t="s">
        <v>18</v>
      </c>
      <c r="K32" s="2" t="s">
        <v>17</v>
      </c>
      <c r="L32" s="4" t="s">
        <v>22</v>
      </c>
      <c r="M32" s="2" t="s">
        <v>16</v>
      </c>
      <c r="N32" s="2">
        <v>0.5</v>
      </c>
      <c r="O32" s="2" t="s">
        <v>87</v>
      </c>
      <c r="P32" s="2" t="s">
        <v>87</v>
      </c>
      <c r="Q32" s="9" t="s">
        <v>98</v>
      </c>
      <c r="R32" t="s">
        <v>86</v>
      </c>
    </row>
    <row r="33" spans="1:18" x14ac:dyDescent="0.45">
      <c r="A33" s="2">
        <v>32</v>
      </c>
      <c r="B33" s="2" t="s">
        <v>59</v>
      </c>
      <c r="C33" s="2" t="s">
        <v>40</v>
      </c>
      <c r="D33" s="5">
        <v>39002</v>
      </c>
      <c r="E33" s="2" t="s">
        <v>28</v>
      </c>
      <c r="F33" s="2" t="s">
        <v>60</v>
      </c>
      <c r="G33" s="2">
        <v>35.449629999999999</v>
      </c>
      <c r="H33" s="2">
        <v>135.98274000000001</v>
      </c>
      <c r="I33" s="2" t="s">
        <v>76</v>
      </c>
      <c r="J33" s="2" t="s">
        <v>18</v>
      </c>
      <c r="K33" s="2" t="s">
        <v>17</v>
      </c>
      <c r="L33" s="4" t="s">
        <v>22</v>
      </c>
      <c r="M33" s="2" t="s">
        <v>16</v>
      </c>
      <c r="N33" s="2">
        <v>9.8000000000000007</v>
      </c>
      <c r="O33" s="2" t="s">
        <v>87</v>
      </c>
      <c r="P33" s="2" t="s">
        <v>87</v>
      </c>
      <c r="Q33" s="9" t="s">
        <v>98</v>
      </c>
      <c r="R33" t="s">
        <v>86</v>
      </c>
    </row>
    <row r="34" spans="1:18" x14ac:dyDescent="0.45">
      <c r="A34" s="2">
        <v>50</v>
      </c>
      <c r="B34" s="2" t="s">
        <v>89</v>
      </c>
      <c r="C34" s="2" t="s">
        <v>100</v>
      </c>
      <c r="D34" s="5">
        <v>43335</v>
      </c>
      <c r="E34" s="2" t="s">
        <v>78</v>
      </c>
      <c r="F34" s="2" t="s">
        <v>79</v>
      </c>
      <c r="G34" s="2">
        <v>43.432209999999998</v>
      </c>
      <c r="H34" s="2">
        <v>144.1369</v>
      </c>
      <c r="I34" s="2" t="s">
        <v>76</v>
      </c>
      <c r="J34" s="2" t="s">
        <v>18</v>
      </c>
      <c r="K34" s="2" t="s">
        <v>17</v>
      </c>
      <c r="L34" s="4" t="s">
        <v>22</v>
      </c>
      <c r="M34" s="2" t="s">
        <v>16</v>
      </c>
      <c r="N34" s="13">
        <f>281/17</f>
        <v>16.529411764705884</v>
      </c>
      <c r="O34" s="2" t="s">
        <v>87</v>
      </c>
      <c r="P34" s="2" t="s">
        <v>87</v>
      </c>
      <c r="Q34" s="2" t="s">
        <v>87</v>
      </c>
      <c r="R34" s="9" t="s">
        <v>95</v>
      </c>
    </row>
    <row r="35" spans="1:18" x14ac:dyDescent="0.45">
      <c r="A35" s="2">
        <v>51</v>
      </c>
      <c r="B35" s="2" t="s">
        <v>89</v>
      </c>
      <c r="C35" s="2" t="s">
        <v>100</v>
      </c>
      <c r="D35" s="5">
        <v>43336</v>
      </c>
      <c r="E35" s="2" t="s">
        <v>78</v>
      </c>
      <c r="F35" s="2" t="s">
        <v>79</v>
      </c>
      <c r="G35" s="2">
        <v>43.432209999999998</v>
      </c>
      <c r="H35" s="2">
        <v>144.1369</v>
      </c>
      <c r="I35" s="2" t="s">
        <v>76</v>
      </c>
      <c r="J35" s="2" t="s">
        <v>18</v>
      </c>
      <c r="K35" s="2" t="s">
        <v>17</v>
      </c>
      <c r="L35" s="4" t="s">
        <v>22</v>
      </c>
      <c r="M35" s="2" t="s">
        <v>16</v>
      </c>
      <c r="N35" s="13">
        <f>253/17</f>
        <v>14.882352941176471</v>
      </c>
      <c r="O35" s="2" t="s">
        <v>87</v>
      </c>
      <c r="P35" s="2" t="s">
        <v>87</v>
      </c>
      <c r="Q35" s="2" t="s">
        <v>87</v>
      </c>
      <c r="R35" s="9" t="s">
        <v>82</v>
      </c>
    </row>
    <row r="36" spans="1:18" x14ac:dyDescent="0.45">
      <c r="A36" s="2">
        <v>54</v>
      </c>
      <c r="B36" s="2" t="s">
        <v>89</v>
      </c>
      <c r="C36" s="2" t="s">
        <v>100</v>
      </c>
      <c r="D36" s="5">
        <v>43687</v>
      </c>
      <c r="E36" s="2" t="s">
        <v>78</v>
      </c>
      <c r="F36" s="2" t="s">
        <v>79</v>
      </c>
      <c r="G36" s="2">
        <v>43.432209999999998</v>
      </c>
      <c r="H36" s="2">
        <v>144.1369</v>
      </c>
      <c r="I36" s="2" t="s">
        <v>76</v>
      </c>
      <c r="J36" s="2" t="s">
        <v>18</v>
      </c>
      <c r="K36" s="2" t="s">
        <v>17</v>
      </c>
      <c r="L36" s="4" t="s">
        <v>22</v>
      </c>
      <c r="M36" s="2" t="s">
        <v>16</v>
      </c>
      <c r="N36" s="13">
        <f>459/17</f>
        <v>27</v>
      </c>
      <c r="O36" s="2" t="s">
        <v>87</v>
      </c>
      <c r="P36" s="2" t="s">
        <v>87</v>
      </c>
      <c r="Q36" s="2" t="s">
        <v>87</v>
      </c>
      <c r="R36" s="9" t="s">
        <v>82</v>
      </c>
    </row>
    <row r="37" spans="1:18" x14ac:dyDescent="0.45">
      <c r="A37" s="2">
        <v>55</v>
      </c>
      <c r="B37" s="2" t="s">
        <v>89</v>
      </c>
      <c r="C37" s="2" t="s">
        <v>100</v>
      </c>
      <c r="D37" s="5">
        <v>43688</v>
      </c>
      <c r="E37" s="2" t="s">
        <v>78</v>
      </c>
      <c r="F37" s="2" t="s">
        <v>79</v>
      </c>
      <c r="G37" s="2">
        <v>43.432810000000003</v>
      </c>
      <c r="H37" s="2">
        <v>144.13871</v>
      </c>
      <c r="I37" s="2" t="s">
        <v>76</v>
      </c>
      <c r="J37" s="2" t="s">
        <v>18</v>
      </c>
      <c r="K37" s="2" t="s">
        <v>17</v>
      </c>
      <c r="L37" s="4" t="s">
        <v>22</v>
      </c>
      <c r="M37" s="2" t="s">
        <v>16</v>
      </c>
      <c r="N37" s="13">
        <f>182/6</f>
        <v>30.333333333333332</v>
      </c>
      <c r="O37" s="2" t="s">
        <v>87</v>
      </c>
      <c r="P37" s="2" t="s">
        <v>87</v>
      </c>
      <c r="Q37" s="2" t="s">
        <v>87</v>
      </c>
      <c r="R37" s="9" t="s">
        <v>84</v>
      </c>
    </row>
    <row r="38" spans="1:18" x14ac:dyDescent="0.45">
      <c r="A38" s="2">
        <v>38</v>
      </c>
      <c r="B38" s="2" t="s">
        <v>92</v>
      </c>
      <c r="C38" s="2" t="s">
        <v>100</v>
      </c>
      <c r="D38" s="5">
        <v>42972</v>
      </c>
      <c r="E38" s="2" t="s">
        <v>78</v>
      </c>
      <c r="F38" s="2" t="s">
        <v>79</v>
      </c>
      <c r="G38" s="2">
        <v>43.607222</v>
      </c>
      <c r="H38" s="2">
        <v>143.387778</v>
      </c>
      <c r="I38" s="2" t="s">
        <v>76</v>
      </c>
      <c r="J38" s="2" t="s">
        <v>18</v>
      </c>
      <c r="K38" s="2" t="s">
        <v>17</v>
      </c>
      <c r="L38" s="4" t="s">
        <v>22</v>
      </c>
      <c r="M38" s="2" t="s">
        <v>16</v>
      </c>
      <c r="N38" s="13">
        <f>128/17</f>
        <v>7.5294117647058822</v>
      </c>
      <c r="O38" s="2" t="s">
        <v>87</v>
      </c>
      <c r="P38" s="2" t="s">
        <v>87</v>
      </c>
      <c r="Q38" s="2" t="s">
        <v>87</v>
      </c>
      <c r="R38" s="9" t="s">
        <v>82</v>
      </c>
    </row>
    <row r="39" spans="1:18" x14ac:dyDescent="0.45">
      <c r="A39" s="2">
        <v>39</v>
      </c>
      <c r="B39" s="2" t="s">
        <v>92</v>
      </c>
      <c r="C39" s="2" t="s">
        <v>100</v>
      </c>
      <c r="D39" s="5">
        <v>42973</v>
      </c>
      <c r="E39" s="2" t="s">
        <v>78</v>
      </c>
      <c r="F39" s="2" t="s">
        <v>79</v>
      </c>
      <c r="G39" s="2">
        <v>43.607222</v>
      </c>
      <c r="H39" s="2">
        <v>143.387778</v>
      </c>
      <c r="I39" s="2" t="s">
        <v>76</v>
      </c>
      <c r="J39" s="2" t="s">
        <v>18</v>
      </c>
      <c r="K39" s="2" t="s">
        <v>17</v>
      </c>
      <c r="L39" s="4" t="s">
        <v>22</v>
      </c>
      <c r="M39" s="2" t="s">
        <v>16</v>
      </c>
      <c r="N39" s="13">
        <f>143/17</f>
        <v>8.4117647058823533</v>
      </c>
      <c r="O39" s="2" t="s">
        <v>87</v>
      </c>
      <c r="P39" s="2" t="s">
        <v>87</v>
      </c>
      <c r="Q39" s="2" t="s">
        <v>87</v>
      </c>
      <c r="R39" s="9" t="s">
        <v>82</v>
      </c>
    </row>
    <row r="40" spans="1:18" x14ac:dyDescent="0.45">
      <c r="A40" s="2">
        <v>37</v>
      </c>
      <c r="B40" s="2" t="s">
        <v>94</v>
      </c>
      <c r="C40" s="2" t="s">
        <v>100</v>
      </c>
      <c r="D40" s="5">
        <v>42620</v>
      </c>
      <c r="E40" s="2" t="s">
        <v>78</v>
      </c>
      <c r="F40" s="2" t="s">
        <v>80</v>
      </c>
      <c r="G40" s="2">
        <v>35.621760000000002</v>
      </c>
      <c r="H40" s="2">
        <v>137.85782</v>
      </c>
      <c r="I40" s="2" t="s">
        <v>76</v>
      </c>
      <c r="J40" s="2" t="s">
        <v>18</v>
      </c>
      <c r="K40" s="2" t="s">
        <v>17</v>
      </c>
      <c r="L40" s="4" t="s">
        <v>22</v>
      </c>
      <c r="M40" s="2" t="s">
        <v>16</v>
      </c>
      <c r="N40" s="13">
        <f>157/18</f>
        <v>8.7222222222222214</v>
      </c>
      <c r="O40" s="2" t="s">
        <v>87</v>
      </c>
      <c r="P40" s="2" t="s">
        <v>87</v>
      </c>
      <c r="Q40" s="2" t="s">
        <v>87</v>
      </c>
      <c r="R40" s="9" t="s">
        <v>81</v>
      </c>
    </row>
    <row r="41" spans="1:18" x14ac:dyDescent="0.45">
      <c r="A41" s="2">
        <v>46</v>
      </c>
      <c r="B41" s="2" t="s">
        <v>94</v>
      </c>
      <c r="C41" s="2" t="s">
        <v>100</v>
      </c>
      <c r="D41" s="5">
        <v>42980</v>
      </c>
      <c r="E41" s="2" t="s">
        <v>78</v>
      </c>
      <c r="F41" s="2" t="s">
        <v>80</v>
      </c>
      <c r="G41" s="2">
        <v>35.621760000000002</v>
      </c>
      <c r="H41" s="2">
        <v>137.85782</v>
      </c>
      <c r="I41" s="2" t="s">
        <v>76</v>
      </c>
      <c r="J41" s="2" t="s">
        <v>18</v>
      </c>
      <c r="K41" s="2" t="s">
        <v>17</v>
      </c>
      <c r="L41" s="4" t="s">
        <v>22</v>
      </c>
      <c r="M41" s="2" t="s">
        <v>16</v>
      </c>
      <c r="N41" s="13">
        <f>97/17</f>
        <v>5.7058823529411766</v>
      </c>
      <c r="O41" s="2" t="s">
        <v>87</v>
      </c>
      <c r="P41" s="2" t="s">
        <v>87</v>
      </c>
      <c r="Q41" s="2" t="s">
        <v>87</v>
      </c>
      <c r="R41" s="9" t="s">
        <v>95</v>
      </c>
    </row>
    <row r="42" spans="1:18" x14ac:dyDescent="0.45">
      <c r="A42" s="2">
        <v>47</v>
      </c>
      <c r="B42" s="2" t="s">
        <v>94</v>
      </c>
      <c r="C42" s="2" t="s">
        <v>100</v>
      </c>
      <c r="D42" s="5">
        <v>42981</v>
      </c>
      <c r="E42" s="2" t="s">
        <v>78</v>
      </c>
      <c r="F42" s="2" t="s">
        <v>80</v>
      </c>
      <c r="G42" s="2">
        <v>35.621760000000002</v>
      </c>
      <c r="H42" s="2">
        <v>137.85782</v>
      </c>
      <c r="I42" s="2" t="s">
        <v>76</v>
      </c>
      <c r="J42" s="2" t="s">
        <v>18</v>
      </c>
      <c r="K42" s="2" t="s">
        <v>17</v>
      </c>
      <c r="L42" s="4" t="s">
        <v>22</v>
      </c>
      <c r="M42" s="2" t="s">
        <v>16</v>
      </c>
      <c r="N42" s="13">
        <f>96/17</f>
        <v>5.6470588235294121</v>
      </c>
      <c r="O42" s="2" t="s">
        <v>87</v>
      </c>
      <c r="P42" s="2" t="s">
        <v>87</v>
      </c>
      <c r="Q42" s="2" t="s">
        <v>87</v>
      </c>
      <c r="R42" s="9" t="s">
        <v>82</v>
      </c>
    </row>
    <row r="43" spans="1:18" x14ac:dyDescent="0.45">
      <c r="A43" s="2">
        <v>53</v>
      </c>
      <c r="B43" s="2" t="s">
        <v>94</v>
      </c>
      <c r="C43" s="2" t="s">
        <v>100</v>
      </c>
      <c r="D43" s="5">
        <v>43344</v>
      </c>
      <c r="E43" s="2" t="s">
        <v>78</v>
      </c>
      <c r="F43" s="2" t="s">
        <v>80</v>
      </c>
      <c r="G43" s="2">
        <v>35.621760000000002</v>
      </c>
      <c r="H43" s="2">
        <v>137.85782</v>
      </c>
      <c r="I43" s="2" t="s">
        <v>76</v>
      </c>
      <c r="J43" s="2" t="s">
        <v>18</v>
      </c>
      <c r="K43" s="2" t="s">
        <v>17</v>
      </c>
      <c r="L43" s="4" t="s">
        <v>22</v>
      </c>
      <c r="M43" s="2" t="s">
        <v>16</v>
      </c>
      <c r="N43" s="13">
        <f>165/17</f>
        <v>9.7058823529411757</v>
      </c>
      <c r="O43" s="2" t="s">
        <v>87</v>
      </c>
      <c r="P43" s="2" t="s">
        <v>87</v>
      </c>
      <c r="Q43" s="2" t="s">
        <v>87</v>
      </c>
      <c r="R43" s="9" t="s">
        <v>82</v>
      </c>
    </row>
    <row r="44" spans="1:18" x14ac:dyDescent="0.45">
      <c r="A44" s="2">
        <v>36</v>
      </c>
      <c r="B44" s="2" t="s">
        <v>90</v>
      </c>
      <c r="C44" s="2" t="s">
        <v>100</v>
      </c>
      <c r="D44" s="5">
        <v>42613</v>
      </c>
      <c r="E44" s="2" t="s">
        <v>78</v>
      </c>
      <c r="F44" s="2" t="s">
        <v>79</v>
      </c>
      <c r="G44" s="2">
        <v>43.579700000000003</v>
      </c>
      <c r="H44" s="2">
        <v>144.31027</v>
      </c>
      <c r="I44" s="2" t="s">
        <v>76</v>
      </c>
      <c r="J44" s="2" t="s">
        <v>18</v>
      </c>
      <c r="K44" s="2" t="s">
        <v>17</v>
      </c>
      <c r="L44" s="4" t="s">
        <v>22</v>
      </c>
      <c r="M44" s="2" t="s">
        <v>16</v>
      </c>
      <c r="N44" s="13">
        <f>249/18</f>
        <v>13.833333333333334</v>
      </c>
      <c r="O44" s="2" t="s">
        <v>87</v>
      </c>
      <c r="P44" s="2" t="s">
        <v>87</v>
      </c>
      <c r="Q44" s="2" t="s">
        <v>87</v>
      </c>
      <c r="R44" s="9" t="s">
        <v>81</v>
      </c>
    </row>
    <row r="45" spans="1:18" x14ac:dyDescent="0.45">
      <c r="A45" s="2">
        <v>40</v>
      </c>
      <c r="B45" s="2" t="s">
        <v>90</v>
      </c>
      <c r="C45" s="2" t="s">
        <v>100</v>
      </c>
      <c r="D45" s="5">
        <v>42974</v>
      </c>
      <c r="E45" s="2" t="s">
        <v>78</v>
      </c>
      <c r="F45" s="2" t="s">
        <v>79</v>
      </c>
      <c r="G45" s="2">
        <v>43.579700000000003</v>
      </c>
      <c r="H45" s="2">
        <v>144.31027</v>
      </c>
      <c r="I45" s="2" t="s">
        <v>76</v>
      </c>
      <c r="J45" s="2" t="s">
        <v>18</v>
      </c>
      <c r="K45" s="2" t="s">
        <v>17</v>
      </c>
      <c r="L45" s="4" t="s">
        <v>22</v>
      </c>
      <c r="M45" s="2" t="s">
        <v>16</v>
      </c>
      <c r="N45" s="13">
        <f>179/19</f>
        <v>9.4210526315789469</v>
      </c>
      <c r="O45" s="2" t="s">
        <v>87</v>
      </c>
      <c r="P45" s="2" t="s">
        <v>87</v>
      </c>
      <c r="Q45" s="2" t="s">
        <v>87</v>
      </c>
      <c r="R45" s="9" t="s">
        <v>83</v>
      </c>
    </row>
    <row r="46" spans="1:18" x14ac:dyDescent="0.45">
      <c r="A46" s="2">
        <v>41</v>
      </c>
      <c r="B46" s="2" t="s">
        <v>90</v>
      </c>
      <c r="C46" s="2" t="s">
        <v>100</v>
      </c>
      <c r="D46" s="5">
        <v>42975</v>
      </c>
      <c r="E46" s="2" t="s">
        <v>78</v>
      </c>
      <c r="F46" s="2" t="s">
        <v>79</v>
      </c>
      <c r="G46" s="2">
        <v>43.579700000000003</v>
      </c>
      <c r="H46" s="2">
        <v>144.31027</v>
      </c>
      <c r="I46" s="2" t="s">
        <v>76</v>
      </c>
      <c r="J46" s="2" t="s">
        <v>18</v>
      </c>
      <c r="K46" s="2" t="s">
        <v>17</v>
      </c>
      <c r="L46" s="4" t="s">
        <v>22</v>
      </c>
      <c r="M46" s="2" t="s">
        <v>16</v>
      </c>
      <c r="N46" s="13">
        <f>182/17</f>
        <v>10.705882352941176</v>
      </c>
      <c r="O46" s="2" t="s">
        <v>87</v>
      </c>
      <c r="P46" s="2" t="s">
        <v>87</v>
      </c>
      <c r="Q46" s="2" t="s">
        <v>87</v>
      </c>
      <c r="R46" s="9" t="s">
        <v>82</v>
      </c>
    </row>
    <row r="47" spans="1:18" x14ac:dyDescent="0.45">
      <c r="A47" s="2">
        <v>44</v>
      </c>
      <c r="B47" s="2" t="s">
        <v>50</v>
      </c>
      <c r="C47" s="2" t="s">
        <v>100</v>
      </c>
      <c r="D47" s="5">
        <v>42978</v>
      </c>
      <c r="E47" s="2" t="s">
        <v>78</v>
      </c>
      <c r="F47" s="2" t="s">
        <v>79</v>
      </c>
      <c r="G47" s="2">
        <v>43.265225999999998</v>
      </c>
      <c r="H47" s="2">
        <v>143.102439</v>
      </c>
      <c r="I47" s="2" t="s">
        <v>76</v>
      </c>
      <c r="J47" s="2" t="s">
        <v>18</v>
      </c>
      <c r="K47" s="2" t="s">
        <v>17</v>
      </c>
      <c r="L47" s="4" t="s">
        <v>22</v>
      </c>
      <c r="M47" s="2" t="s">
        <v>16</v>
      </c>
      <c r="N47" s="13">
        <f>206/17</f>
        <v>12.117647058823529</v>
      </c>
      <c r="O47" s="2" t="s">
        <v>87</v>
      </c>
      <c r="P47" s="2" t="s">
        <v>87</v>
      </c>
      <c r="Q47" s="2" t="s">
        <v>87</v>
      </c>
      <c r="R47" s="9" t="s">
        <v>82</v>
      </c>
    </row>
    <row r="48" spans="1:18" x14ac:dyDescent="0.45">
      <c r="A48" s="2">
        <v>45</v>
      </c>
      <c r="B48" s="2" t="s">
        <v>50</v>
      </c>
      <c r="C48" s="2" t="s">
        <v>100</v>
      </c>
      <c r="D48" s="5">
        <v>42979</v>
      </c>
      <c r="E48" s="2" t="s">
        <v>78</v>
      </c>
      <c r="F48" s="2" t="s">
        <v>79</v>
      </c>
      <c r="G48" s="2">
        <v>43.265225999999998</v>
      </c>
      <c r="H48" s="2">
        <v>143.102439</v>
      </c>
      <c r="I48" s="2" t="s">
        <v>76</v>
      </c>
      <c r="J48" s="2" t="s">
        <v>18</v>
      </c>
      <c r="K48" s="2" t="s">
        <v>17</v>
      </c>
      <c r="L48" s="4" t="s">
        <v>22</v>
      </c>
      <c r="M48" s="2" t="s">
        <v>16</v>
      </c>
      <c r="N48" s="13">
        <f>221/17</f>
        <v>13</v>
      </c>
      <c r="O48" s="2" t="s">
        <v>87</v>
      </c>
      <c r="P48" s="2" t="s">
        <v>87</v>
      </c>
      <c r="Q48" s="2" t="s">
        <v>87</v>
      </c>
      <c r="R48" s="9" t="s">
        <v>82</v>
      </c>
    </row>
    <row r="49" spans="1:18" x14ac:dyDescent="0.45">
      <c r="A49" s="2">
        <v>52</v>
      </c>
      <c r="B49" s="2" t="s">
        <v>21</v>
      </c>
      <c r="C49" s="2" t="s">
        <v>100</v>
      </c>
      <c r="D49" s="5">
        <v>43338</v>
      </c>
      <c r="E49" s="2" t="s">
        <v>78</v>
      </c>
      <c r="F49" s="2" t="s">
        <v>79</v>
      </c>
      <c r="G49" s="2">
        <v>42.571350000000002</v>
      </c>
      <c r="H49" s="2">
        <v>140.80543</v>
      </c>
      <c r="I49" s="2" t="s">
        <v>76</v>
      </c>
      <c r="J49" s="2" t="s">
        <v>18</v>
      </c>
      <c r="K49" s="2" t="s">
        <v>17</v>
      </c>
      <c r="L49" s="4" t="s">
        <v>22</v>
      </c>
      <c r="M49" s="2" t="s">
        <v>16</v>
      </c>
      <c r="N49" s="13">
        <f>209/17</f>
        <v>12.294117647058824</v>
      </c>
      <c r="O49" s="2" t="s">
        <v>87</v>
      </c>
      <c r="P49" s="2" t="s">
        <v>87</v>
      </c>
      <c r="Q49" s="2" t="s">
        <v>87</v>
      </c>
      <c r="R49" s="9" t="s">
        <v>82</v>
      </c>
    </row>
    <row r="50" spans="1:18" x14ac:dyDescent="0.45">
      <c r="A50" s="2">
        <v>33</v>
      </c>
      <c r="B50" s="2" t="s">
        <v>93</v>
      </c>
      <c r="C50" s="2" t="s">
        <v>100</v>
      </c>
      <c r="D50" s="5">
        <v>42610</v>
      </c>
      <c r="E50" s="2" t="s">
        <v>78</v>
      </c>
      <c r="F50" s="2" t="s">
        <v>79</v>
      </c>
      <c r="G50" s="2">
        <v>42.972878000000001</v>
      </c>
      <c r="H50" s="2">
        <v>144.402548</v>
      </c>
      <c r="I50" s="2" t="s">
        <v>76</v>
      </c>
      <c r="J50" s="2" t="s">
        <v>18</v>
      </c>
      <c r="K50" s="2" t="s">
        <v>17</v>
      </c>
      <c r="L50" s="4" t="s">
        <v>22</v>
      </c>
      <c r="M50" s="2" t="s">
        <v>16</v>
      </c>
      <c r="N50" s="13">
        <f>70/18</f>
        <v>3.8888888888888888</v>
      </c>
      <c r="O50" s="2" t="s">
        <v>87</v>
      </c>
      <c r="P50" s="2" t="s">
        <v>87</v>
      </c>
      <c r="Q50" s="2" t="s">
        <v>87</v>
      </c>
      <c r="R50" s="9" t="s">
        <v>81</v>
      </c>
    </row>
    <row r="51" spans="1:18" x14ac:dyDescent="0.45">
      <c r="A51" s="2">
        <v>34</v>
      </c>
      <c r="B51" s="2" t="s">
        <v>91</v>
      </c>
      <c r="C51" s="2" t="s">
        <v>100</v>
      </c>
      <c r="D51" s="5">
        <v>42611</v>
      </c>
      <c r="E51" s="2" t="s">
        <v>78</v>
      </c>
      <c r="F51" s="2" t="s">
        <v>79</v>
      </c>
      <c r="G51" s="2">
        <v>43.599209999999999</v>
      </c>
      <c r="H51" s="2">
        <v>144.56703999999999</v>
      </c>
      <c r="I51" s="2" t="s">
        <v>76</v>
      </c>
      <c r="J51" s="2" t="s">
        <v>18</v>
      </c>
      <c r="K51" s="2" t="s">
        <v>17</v>
      </c>
      <c r="L51" s="4" t="s">
        <v>22</v>
      </c>
      <c r="M51" s="2" t="s">
        <v>16</v>
      </c>
      <c r="N51" s="13">
        <f>232/18</f>
        <v>12.888888888888889</v>
      </c>
      <c r="O51" s="2" t="s">
        <v>87</v>
      </c>
      <c r="P51" s="2" t="s">
        <v>87</v>
      </c>
      <c r="Q51" s="2" t="s">
        <v>87</v>
      </c>
      <c r="R51" s="9" t="s">
        <v>81</v>
      </c>
    </row>
    <row r="52" spans="1:18" x14ac:dyDescent="0.45">
      <c r="A52" s="2">
        <v>35</v>
      </c>
      <c r="B52" s="2" t="s">
        <v>91</v>
      </c>
      <c r="C52" s="2" t="s">
        <v>100</v>
      </c>
      <c r="D52" s="5">
        <v>42612</v>
      </c>
      <c r="E52" s="2" t="s">
        <v>78</v>
      </c>
      <c r="F52" s="2" t="s">
        <v>79</v>
      </c>
      <c r="G52" s="2">
        <v>43.599209999999999</v>
      </c>
      <c r="H52" s="2">
        <v>144.56703999999999</v>
      </c>
      <c r="I52" s="2" t="s">
        <v>76</v>
      </c>
      <c r="J52" s="2" t="s">
        <v>18</v>
      </c>
      <c r="K52" s="2" t="s">
        <v>17</v>
      </c>
      <c r="L52" s="4" t="s">
        <v>22</v>
      </c>
      <c r="M52" s="2" t="s">
        <v>16</v>
      </c>
      <c r="N52" s="13">
        <f>89/18</f>
        <v>4.9444444444444446</v>
      </c>
      <c r="O52" s="2" t="s">
        <v>87</v>
      </c>
      <c r="P52" s="2" t="s">
        <v>87</v>
      </c>
      <c r="Q52" s="2" t="s">
        <v>87</v>
      </c>
      <c r="R52" s="9" t="s">
        <v>81</v>
      </c>
    </row>
    <row r="53" spans="1:18" x14ac:dyDescent="0.45">
      <c r="A53" s="2">
        <v>42</v>
      </c>
      <c r="B53" s="2" t="s">
        <v>91</v>
      </c>
      <c r="C53" s="2" t="s">
        <v>100</v>
      </c>
      <c r="D53" s="5">
        <v>42976</v>
      </c>
      <c r="E53" s="2" t="s">
        <v>78</v>
      </c>
      <c r="F53" s="2" t="s">
        <v>79</v>
      </c>
      <c r="G53" s="2">
        <v>43.599209999999999</v>
      </c>
      <c r="H53" s="2">
        <v>144.56703999999999</v>
      </c>
      <c r="I53" s="2" t="s">
        <v>76</v>
      </c>
      <c r="J53" s="2" t="s">
        <v>18</v>
      </c>
      <c r="K53" s="2" t="s">
        <v>17</v>
      </c>
      <c r="L53" s="4" t="s">
        <v>22</v>
      </c>
      <c r="M53" s="2" t="s">
        <v>16</v>
      </c>
      <c r="N53" s="13">
        <f>105/17</f>
        <v>6.1764705882352944</v>
      </c>
      <c r="O53" s="2" t="s">
        <v>87</v>
      </c>
      <c r="P53" s="2" t="s">
        <v>87</v>
      </c>
      <c r="Q53" s="2" t="s">
        <v>87</v>
      </c>
      <c r="R53" s="9" t="s">
        <v>95</v>
      </c>
    </row>
    <row r="54" spans="1:18" x14ac:dyDescent="0.45">
      <c r="A54" s="2">
        <v>43</v>
      </c>
      <c r="B54" s="2" t="s">
        <v>91</v>
      </c>
      <c r="C54" s="2" t="s">
        <v>100</v>
      </c>
      <c r="D54" s="5">
        <v>42977</v>
      </c>
      <c r="E54" s="2" t="s">
        <v>78</v>
      </c>
      <c r="F54" s="2" t="s">
        <v>79</v>
      </c>
      <c r="G54" s="2">
        <v>43.599209999999999</v>
      </c>
      <c r="H54" s="2">
        <v>144.56703999999999</v>
      </c>
      <c r="I54" s="2" t="s">
        <v>76</v>
      </c>
      <c r="J54" s="2" t="s">
        <v>18</v>
      </c>
      <c r="K54" s="2" t="s">
        <v>17</v>
      </c>
      <c r="L54" s="4" t="s">
        <v>22</v>
      </c>
      <c r="M54" s="2" t="s">
        <v>16</v>
      </c>
      <c r="N54" s="13">
        <f>401/17</f>
        <v>23.588235294117649</v>
      </c>
      <c r="O54" s="2" t="s">
        <v>87</v>
      </c>
      <c r="P54" s="2" t="s">
        <v>87</v>
      </c>
      <c r="Q54" s="2" t="s">
        <v>87</v>
      </c>
      <c r="R54" s="9" t="s">
        <v>82</v>
      </c>
    </row>
    <row r="55" spans="1:18" x14ac:dyDescent="0.45">
      <c r="A55" s="2">
        <v>48</v>
      </c>
      <c r="B55" s="2" t="s">
        <v>91</v>
      </c>
      <c r="C55" s="2" t="s">
        <v>100</v>
      </c>
      <c r="D55" s="5">
        <v>43333</v>
      </c>
      <c r="E55" s="2" t="s">
        <v>78</v>
      </c>
      <c r="F55" s="2" t="s">
        <v>79</v>
      </c>
      <c r="G55" s="2">
        <v>43.599209999999999</v>
      </c>
      <c r="H55" s="2">
        <v>144.56703999999999</v>
      </c>
      <c r="I55" s="2" t="s">
        <v>76</v>
      </c>
      <c r="J55" s="2" t="s">
        <v>18</v>
      </c>
      <c r="K55" s="2" t="s">
        <v>17</v>
      </c>
      <c r="L55" s="4" t="s">
        <v>22</v>
      </c>
      <c r="M55" s="2" t="s">
        <v>16</v>
      </c>
      <c r="N55" s="13">
        <f>279/17</f>
        <v>16.411764705882351</v>
      </c>
      <c r="O55" s="2" t="s">
        <v>87</v>
      </c>
      <c r="P55" s="2" t="s">
        <v>87</v>
      </c>
      <c r="Q55" s="2" t="s">
        <v>87</v>
      </c>
      <c r="R55" s="9" t="s">
        <v>82</v>
      </c>
    </row>
    <row r="56" spans="1:18" x14ac:dyDescent="0.45">
      <c r="A56" s="2">
        <v>49</v>
      </c>
      <c r="B56" s="2" t="s">
        <v>91</v>
      </c>
      <c r="C56" s="2" t="s">
        <v>100</v>
      </c>
      <c r="D56" s="5">
        <v>43334</v>
      </c>
      <c r="E56" s="2" t="s">
        <v>78</v>
      </c>
      <c r="F56" s="2" t="s">
        <v>79</v>
      </c>
      <c r="G56" s="2">
        <v>43.599209999999999</v>
      </c>
      <c r="H56" s="2">
        <v>144.56703999999999</v>
      </c>
      <c r="I56" s="2" t="s">
        <v>76</v>
      </c>
      <c r="J56" s="2" t="s">
        <v>18</v>
      </c>
      <c r="K56" s="2" t="s">
        <v>17</v>
      </c>
      <c r="L56" s="4" t="s">
        <v>22</v>
      </c>
      <c r="M56" s="2" t="s">
        <v>16</v>
      </c>
      <c r="N56" s="13">
        <f>241/17</f>
        <v>14.176470588235293</v>
      </c>
      <c r="O56" s="2" t="s">
        <v>87</v>
      </c>
      <c r="P56" s="2" t="s">
        <v>87</v>
      </c>
      <c r="Q56" s="2" t="s">
        <v>87</v>
      </c>
      <c r="R56" s="9" t="s">
        <v>82</v>
      </c>
    </row>
    <row r="57" spans="1:18" x14ac:dyDescent="0.45">
      <c r="D57" s="5"/>
      <c r="L57" s="4"/>
    </row>
    <row r="58" spans="1:18" x14ac:dyDescent="0.45">
      <c r="D58" s="8"/>
      <c r="L58" s="4"/>
    </row>
    <row r="59" spans="1:18" x14ac:dyDescent="0.45">
      <c r="L59" s="4"/>
    </row>
    <row r="60" spans="1:18" x14ac:dyDescent="0.45">
      <c r="L60" s="4"/>
    </row>
    <row r="61" spans="1:18" x14ac:dyDescent="0.45">
      <c r="L61" s="4"/>
    </row>
    <row r="62" spans="1:18" x14ac:dyDescent="0.45">
      <c r="L62" s="4"/>
    </row>
    <row r="63" spans="1:18" x14ac:dyDescent="0.45">
      <c r="L63" s="4"/>
    </row>
    <row r="64" spans="1:18" x14ac:dyDescent="0.45">
      <c r="L64" s="4"/>
    </row>
    <row r="65" spans="12:12" x14ac:dyDescent="0.45">
      <c r="L65" s="4"/>
    </row>
    <row r="66" spans="12:12" x14ac:dyDescent="0.45">
      <c r="L66" s="4"/>
    </row>
    <row r="67" spans="12:12" x14ac:dyDescent="0.45">
      <c r="L67" s="4"/>
    </row>
    <row r="68" spans="12:12" x14ac:dyDescent="0.45">
      <c r="L68" s="4"/>
    </row>
    <row r="69" spans="12:12" x14ac:dyDescent="0.45">
      <c r="L69" s="4"/>
    </row>
    <row r="70" spans="12:12" x14ac:dyDescent="0.45">
      <c r="L70" s="4"/>
    </row>
  </sheetData>
  <sortState xmlns:xlrd2="http://schemas.microsoft.com/office/spreadsheetml/2017/richdata2" ref="B34:R56">
    <sortCondition ref="B34:B56"/>
  </sortState>
  <phoneticPr fontId="18"/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FAC5-1B97-4FEA-AC09-7C07574533A0}">
  <dimension ref="B2:E9"/>
  <sheetViews>
    <sheetView zoomScale="70" zoomScaleNormal="70" workbookViewId="0">
      <selection activeCell="B5" sqref="B5"/>
    </sheetView>
  </sheetViews>
  <sheetFormatPr defaultRowHeight="18" x14ac:dyDescent="0.45"/>
  <sheetData>
    <row r="2" spans="2:5" ht="18" customHeight="1" x14ac:dyDescent="0.45">
      <c r="B2" s="11" t="s">
        <v>88</v>
      </c>
      <c r="C2" s="10"/>
      <c r="D2" s="10"/>
      <c r="E2" s="10"/>
    </row>
    <row r="3" spans="2:5" x14ac:dyDescent="0.45">
      <c r="B3" s="11" t="s">
        <v>96</v>
      </c>
      <c r="C3" s="10"/>
      <c r="D3" s="10"/>
      <c r="E3" s="10"/>
    </row>
    <row r="4" spans="2:5" x14ac:dyDescent="0.45">
      <c r="B4" s="11" t="s">
        <v>99</v>
      </c>
      <c r="C4" s="10"/>
      <c r="D4" s="10"/>
      <c r="E4" s="10"/>
    </row>
    <row r="5" spans="2:5" x14ac:dyDescent="0.45">
      <c r="B5" s="12" t="s">
        <v>97</v>
      </c>
      <c r="C5" s="10"/>
      <c r="D5" s="10"/>
      <c r="E5" s="10"/>
    </row>
    <row r="6" spans="2:5" x14ac:dyDescent="0.45">
      <c r="C6" s="10"/>
      <c r="D6" s="10"/>
      <c r="E6" s="10"/>
    </row>
    <row r="7" spans="2:5" x14ac:dyDescent="0.45">
      <c r="B7" s="10"/>
      <c r="C7" s="10"/>
      <c r="D7" s="10"/>
      <c r="E7" s="10"/>
    </row>
    <row r="8" spans="2:5" x14ac:dyDescent="0.45">
      <c r="B8" s="10"/>
      <c r="C8" s="10"/>
      <c r="D8" s="10"/>
      <c r="E8" s="10"/>
    </row>
    <row r="9" spans="2:5" x14ac:dyDescent="0.45">
      <c r="B9" s="10"/>
      <c r="C9" s="10"/>
      <c r="D9" s="10"/>
      <c r="E9" s="10"/>
    </row>
  </sheetData>
  <phoneticPr fontId="1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data</vt:lpstr>
      <vt:lpstr>Methods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usio</dc:creator>
  <cp:lastModifiedBy>NU</cp:lastModifiedBy>
  <cp:lastPrinted>2020-09-30T06:28:10Z</cp:lastPrinted>
  <dcterms:created xsi:type="dcterms:W3CDTF">2020-09-30T05:22:55Z</dcterms:created>
  <dcterms:modified xsi:type="dcterms:W3CDTF">2021-02-22T09:49:27Z</dcterms:modified>
</cp:coreProperties>
</file>